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 activeTab="1"/>
  </bookViews>
  <sheets>
    <sheet name="TH" sheetId="1" r:id="rId1"/>
    <sheet name="THCS" sheetId="2" r:id="rId2"/>
    <sheet name="THPT" sheetId="3" r:id="rId3"/>
    <sheet name="GDTX" sheetId="4" r:id="rId4"/>
  </sheets>
  <definedNames>
    <definedName name="_xlnm._FilterDatabase" localSheetId="3" hidden="1">GDTX!$A$3:$H$3</definedName>
    <definedName name="_xlnm._FilterDatabase" localSheetId="0" hidden="1">TH!$A$3:$I$3</definedName>
    <definedName name="_xlnm._FilterDatabase" localSheetId="1" hidden="1">THCS!$A$3:$I$3</definedName>
    <definedName name="_xlnm._FilterDatabase" localSheetId="2" hidden="1">THPT!$A$3:$I$3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3" i="2" l="1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D703" i="2"/>
  <c r="D702" i="2"/>
  <c r="D701" i="2"/>
  <c r="D700" i="2"/>
  <c r="D699" i="2"/>
  <c r="D698" i="2"/>
  <c r="D697" i="2"/>
  <c r="D696" i="2"/>
  <c r="D695" i="2"/>
  <c r="D694" i="2"/>
  <c r="D693" i="2"/>
  <c r="D691" i="2"/>
  <c r="D690" i="2"/>
  <c r="D689" i="2"/>
  <c r="D688" i="2"/>
  <c r="D687" i="2"/>
  <c r="D686" i="2"/>
  <c r="D685" i="2"/>
  <c r="D684" i="2"/>
  <c r="D683" i="2"/>
  <c r="D680" i="2"/>
  <c r="D682" i="2"/>
  <c r="D681" i="2"/>
  <c r="D679" i="2"/>
  <c r="D678" i="2"/>
  <c r="D677" i="2"/>
  <c r="D676" i="2"/>
  <c r="D675" i="2"/>
  <c r="D67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I826" i="1"/>
  <c r="H826" i="1"/>
  <c r="G826" i="1"/>
  <c r="F826" i="1"/>
  <c r="E826" i="1"/>
  <c r="D826" i="1"/>
  <c r="C826" i="1"/>
  <c r="B826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D802" i="1"/>
  <c r="D801" i="1"/>
  <c r="D795" i="1"/>
  <c r="D792" i="1"/>
  <c r="D791" i="1"/>
  <c r="D790" i="1"/>
  <c r="D789" i="1"/>
  <c r="D788" i="1"/>
  <c r="D787" i="1"/>
  <c r="D786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0" i="1"/>
  <c r="D799" i="1"/>
  <c r="D798" i="1"/>
  <c r="D797" i="1"/>
  <c r="D796" i="1"/>
  <c r="D794" i="1"/>
  <c r="D793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G799" i="1" s="1"/>
  <c r="C798" i="1"/>
  <c r="C797" i="1"/>
  <c r="C789" i="1"/>
  <c r="C793" i="1"/>
  <c r="G793" i="1" s="1"/>
  <c r="C792" i="1"/>
  <c r="G792" i="1" s="1"/>
  <c r="C794" i="1"/>
  <c r="C795" i="1"/>
  <c r="G795" i="1" s="1"/>
  <c r="C796" i="1"/>
  <c r="G796" i="1" s="1"/>
  <c r="C791" i="1"/>
  <c r="C790" i="1"/>
  <c r="F790" i="1" s="1"/>
  <c r="C788" i="1"/>
  <c r="F788" i="1" s="1"/>
  <c r="C787" i="1"/>
  <c r="F787" i="1" s="1"/>
  <c r="C786" i="1"/>
  <c r="G786" i="1" s="1"/>
  <c r="G804" i="1"/>
  <c r="G803" i="1"/>
  <c r="G800" i="1"/>
  <c r="F800" i="1"/>
  <c r="F792" i="1"/>
  <c r="G789" i="1"/>
  <c r="G788" i="1"/>
  <c r="H5" i="4"/>
  <c r="H6" i="4"/>
  <c r="H7" i="4"/>
  <c r="H8" i="4"/>
  <c r="H9" i="4"/>
  <c r="H10" i="4"/>
  <c r="H11" i="4"/>
  <c r="H12" i="4"/>
  <c r="H13" i="4"/>
  <c r="H15" i="4"/>
  <c r="H16" i="4"/>
  <c r="H17" i="4"/>
  <c r="H18" i="4"/>
  <c r="H19" i="4"/>
  <c r="H20" i="4"/>
  <c r="H21" i="4"/>
  <c r="H22" i="4"/>
  <c r="H23" i="4"/>
  <c r="H24" i="4"/>
  <c r="H25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" i="4"/>
  <c r="G48" i="4" s="1"/>
  <c r="G5" i="4"/>
  <c r="G6" i="4"/>
  <c r="G7" i="4"/>
  <c r="G8" i="4"/>
  <c r="G9" i="4"/>
  <c r="G10" i="4"/>
  <c r="G11" i="4"/>
  <c r="G12" i="4"/>
  <c r="G13" i="4"/>
  <c r="G15" i="4"/>
  <c r="G16" i="4"/>
  <c r="G17" i="4"/>
  <c r="G18" i="4"/>
  <c r="G19" i="4"/>
  <c r="G20" i="4"/>
  <c r="G21" i="4"/>
  <c r="G22" i="4"/>
  <c r="G23" i="4"/>
  <c r="G24" i="4"/>
  <c r="G25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" i="4"/>
  <c r="D48" i="4" s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4" i="3"/>
  <c r="H27" i="2"/>
  <c r="H17" i="2"/>
  <c r="H519" i="2"/>
  <c r="H21" i="2"/>
  <c r="H24" i="2"/>
  <c r="H20" i="2"/>
  <c r="H10" i="2"/>
  <c r="H594" i="2"/>
  <c r="H15" i="2"/>
  <c r="H26" i="2"/>
  <c r="H18" i="2"/>
  <c r="H513" i="2"/>
  <c r="H469" i="2"/>
  <c r="H628" i="2"/>
  <c r="H23" i="2"/>
  <c r="H28" i="2"/>
  <c r="H9" i="2"/>
  <c r="H453" i="2"/>
  <c r="H635" i="2"/>
  <c r="H22" i="2"/>
  <c r="H432" i="2"/>
  <c r="H523" i="2"/>
  <c r="H25" i="2"/>
  <c r="H14" i="2"/>
  <c r="H19" i="2"/>
  <c r="H11" i="2"/>
  <c r="H556" i="2"/>
  <c r="H459" i="2"/>
  <c r="H8" i="2"/>
  <c r="H13" i="2"/>
  <c r="H16" i="2"/>
  <c r="H487" i="2"/>
  <c r="H7" i="2"/>
  <c r="H4" i="2"/>
  <c r="H6" i="2"/>
  <c r="H665" i="2"/>
  <c r="H486" i="2"/>
  <c r="H493" i="2"/>
  <c r="H421" i="2"/>
  <c r="H632" i="2"/>
  <c r="H649" i="2"/>
  <c r="H656" i="2"/>
  <c r="H648" i="2"/>
  <c r="H5" i="2"/>
  <c r="H623" i="2"/>
  <c r="H516" i="2"/>
  <c r="H599" i="2"/>
  <c r="H622" i="2"/>
  <c r="H626" i="2"/>
  <c r="H602" i="2"/>
  <c r="H437" i="2"/>
  <c r="H620" i="2"/>
  <c r="H630" i="2"/>
  <c r="H653" i="2"/>
  <c r="H589" i="2"/>
  <c r="H606" i="2"/>
  <c r="H29" i="2"/>
  <c r="H619" i="2"/>
  <c r="H30" i="2"/>
  <c r="H52" i="2"/>
  <c r="H53" i="2"/>
  <c r="H520" i="2"/>
  <c r="H54" i="2"/>
  <c r="H46" i="2"/>
  <c r="H601" i="2"/>
  <c r="H51" i="2"/>
  <c r="H39" i="2"/>
  <c r="H55" i="2"/>
  <c r="H56" i="2"/>
  <c r="H57" i="2"/>
  <c r="H41" i="2"/>
  <c r="H58" i="2"/>
  <c r="H40" i="2"/>
  <c r="H616" i="2"/>
  <c r="H37" i="2"/>
  <c r="H590" i="2"/>
  <c r="H59" i="2"/>
  <c r="H508" i="2"/>
  <c r="H49" i="2"/>
  <c r="H536" i="2"/>
  <c r="H38" i="2"/>
  <c r="H47" i="2"/>
  <c r="H60" i="2"/>
  <c r="H61" i="2"/>
  <c r="H62" i="2"/>
  <c r="H35" i="2"/>
  <c r="H63" i="2"/>
  <c r="H44" i="2"/>
  <c r="H64" i="2"/>
  <c r="H538" i="2"/>
  <c r="H42" i="2"/>
  <c r="H45" i="2"/>
  <c r="H36" i="2"/>
  <c r="H48" i="2"/>
  <c r="H43" i="2"/>
  <c r="H50" i="2"/>
  <c r="H31" i="2"/>
  <c r="H411" i="2"/>
  <c r="H657" i="2"/>
  <c r="H618" i="2"/>
  <c r="H637" i="2"/>
  <c r="H527" i="2"/>
  <c r="H655" i="2"/>
  <c r="H33" i="2"/>
  <c r="H617" i="2"/>
  <c r="H506" i="2"/>
  <c r="H34" i="2"/>
  <c r="H32" i="2"/>
  <c r="H634" i="2"/>
  <c r="H593" i="2"/>
  <c r="H663" i="2"/>
  <c r="H597" i="2"/>
  <c r="H543" i="2"/>
  <c r="H659" i="2"/>
  <c r="H652" i="2"/>
  <c r="H662" i="2"/>
  <c r="H643" i="2"/>
  <c r="H651" i="2"/>
  <c r="H647" i="2"/>
  <c r="H654" i="2"/>
  <c r="H633" i="2"/>
  <c r="H645" i="2"/>
  <c r="H621" i="2"/>
  <c r="H642" i="2"/>
  <c r="H641" i="2"/>
  <c r="H570" i="2"/>
  <c r="H664" i="2"/>
  <c r="H660" i="2"/>
  <c r="H650" i="2"/>
  <c r="H611" i="2"/>
  <c r="H658" i="2"/>
  <c r="H608" i="2"/>
  <c r="H115" i="2"/>
  <c r="H644" i="2"/>
  <c r="H121" i="2"/>
  <c r="H119" i="2"/>
  <c r="H605" i="2"/>
  <c r="H414" i="2"/>
  <c r="H434" i="2"/>
  <c r="H548" i="2"/>
  <c r="H120" i="2"/>
  <c r="H526" i="2"/>
  <c r="H118" i="2"/>
  <c r="H116" i="2"/>
  <c r="H565" i="2"/>
  <c r="H117" i="2"/>
  <c r="H456" i="2"/>
  <c r="H631" i="2"/>
  <c r="H581" i="2"/>
  <c r="H130" i="2"/>
  <c r="H122" i="2"/>
  <c r="H126" i="2"/>
  <c r="H128" i="2"/>
  <c r="H123" i="2"/>
  <c r="H477" i="2"/>
  <c r="H478" i="2"/>
  <c r="H135" i="2"/>
  <c r="H129" i="2"/>
  <c r="H127" i="2"/>
  <c r="H575" i="2"/>
  <c r="H479" i="2"/>
  <c r="H131" i="2"/>
  <c r="H124" i="2"/>
  <c r="H485" i="2"/>
  <c r="H471" i="2"/>
  <c r="H132" i="2"/>
  <c r="H136" i="2"/>
  <c r="H133" i="2"/>
  <c r="H441" i="2"/>
  <c r="H416" i="2"/>
  <c r="H125" i="2"/>
  <c r="H134" i="2"/>
  <c r="H137" i="2"/>
  <c r="H528" i="2"/>
  <c r="H537" i="2"/>
  <c r="H139" i="2"/>
  <c r="H408" i="2"/>
  <c r="H497" i="2"/>
  <c r="H138" i="2"/>
  <c r="H149" i="2"/>
  <c r="H145" i="2"/>
  <c r="H148" i="2"/>
  <c r="H452" i="2"/>
  <c r="H444" i="2"/>
  <c r="H147" i="2"/>
  <c r="H143" i="2"/>
  <c r="H141" i="2"/>
  <c r="H439" i="2"/>
  <c r="H142" i="2"/>
  <c r="H144" i="2"/>
  <c r="H146" i="2"/>
  <c r="H418" i="2"/>
  <c r="H150" i="2"/>
  <c r="H405" i="2"/>
  <c r="H140" i="2"/>
  <c r="H96" i="2"/>
  <c r="H106" i="2"/>
  <c r="H114" i="2"/>
  <c r="H99" i="2"/>
  <c r="H110" i="2"/>
  <c r="H111" i="2"/>
  <c r="H109" i="2"/>
  <c r="H107" i="2"/>
  <c r="H98" i="2"/>
  <c r="H108" i="2"/>
  <c r="H102" i="2"/>
  <c r="H97" i="2"/>
  <c r="H410" i="2"/>
  <c r="H412" i="2"/>
  <c r="H104" i="2"/>
  <c r="H103" i="2"/>
  <c r="H112" i="2"/>
  <c r="H425" i="2"/>
  <c r="H100" i="2"/>
  <c r="H101" i="2"/>
  <c r="H113" i="2"/>
  <c r="H105" i="2"/>
  <c r="H554" i="2"/>
  <c r="H460" i="2"/>
  <c r="H612" i="2"/>
  <c r="H559" i="2"/>
  <c r="H153" i="2"/>
  <c r="H429" i="2"/>
  <c r="H560" i="2"/>
  <c r="H587" i="2"/>
  <c r="H431" i="2"/>
  <c r="H579" i="2"/>
  <c r="H661" i="2"/>
  <c r="H610" i="2"/>
  <c r="H464" i="2"/>
  <c r="H151" i="2"/>
  <c r="H503" i="2"/>
  <c r="H603" i="2"/>
  <c r="H152" i="2"/>
  <c r="H624" i="2"/>
  <c r="H403" i="2"/>
  <c r="H163" i="2"/>
  <c r="H158" i="2"/>
  <c r="H170" i="2"/>
  <c r="H161" i="2"/>
  <c r="H166" i="2"/>
  <c r="H450" i="2"/>
  <c r="H155" i="2"/>
  <c r="H162" i="2"/>
  <c r="H167" i="2"/>
  <c r="H169" i="2"/>
  <c r="H171" i="2"/>
  <c r="H156" i="2"/>
  <c r="H154" i="2"/>
  <c r="H157" i="2"/>
  <c r="H160" i="2"/>
  <c r="H422" i="2"/>
  <c r="H165" i="2"/>
  <c r="H172" i="2"/>
  <c r="H428" i="2"/>
  <c r="H159" i="2"/>
  <c r="H168" i="2"/>
  <c r="H164" i="2"/>
  <c r="H534" i="2"/>
  <c r="H544" i="2"/>
  <c r="H178" i="2"/>
  <c r="H173" i="2"/>
  <c r="H179" i="2"/>
  <c r="H474" i="2"/>
  <c r="H514" i="2"/>
  <c r="H180" i="2"/>
  <c r="H174" i="2"/>
  <c r="H522" i="2"/>
  <c r="H566" i="2"/>
  <c r="H448" i="2"/>
  <c r="H507" i="2"/>
  <c r="H525" i="2"/>
  <c r="H463" i="2"/>
  <c r="H509" i="2"/>
  <c r="H558" i="2"/>
  <c r="H596" i="2"/>
  <c r="H569" i="2"/>
  <c r="H176" i="2"/>
  <c r="H175" i="2"/>
  <c r="H177" i="2"/>
  <c r="H181" i="2"/>
  <c r="H189" i="2"/>
  <c r="H195" i="2"/>
  <c r="H187" i="2"/>
  <c r="H194" i="2"/>
  <c r="H186" i="2"/>
  <c r="H183" i="2"/>
  <c r="H191" i="2"/>
  <c r="H476" i="2"/>
  <c r="H563" i="2"/>
  <c r="H192" i="2"/>
  <c r="H185" i="2"/>
  <c r="H184" i="2"/>
  <c r="H193" i="2"/>
  <c r="H190" i="2"/>
  <c r="H182" i="2"/>
  <c r="H440" i="2"/>
  <c r="H188" i="2"/>
  <c r="H196" i="2"/>
  <c r="H201" i="2"/>
  <c r="H218" i="2"/>
  <c r="H202" i="2"/>
  <c r="H524" i="2"/>
  <c r="H208" i="2"/>
  <c r="H215" i="2"/>
  <c r="H213" i="2"/>
  <c r="H209" i="2"/>
  <c r="H204" i="2"/>
  <c r="H217" i="2"/>
  <c r="H615" i="2"/>
  <c r="H200" i="2"/>
  <c r="H216" i="2"/>
  <c r="H206" i="2"/>
  <c r="H584" i="2"/>
  <c r="H219" i="2"/>
  <c r="H210" i="2"/>
  <c r="H205" i="2"/>
  <c r="H199" i="2"/>
  <c r="H197" i="2"/>
  <c r="H211" i="2"/>
  <c r="H212" i="2"/>
  <c r="H568" i="2"/>
  <c r="H203" i="2"/>
  <c r="H483" i="2"/>
  <c r="H198" i="2"/>
  <c r="H214" i="2"/>
  <c r="H207" i="2"/>
  <c r="H586" i="2"/>
  <c r="H591" i="2"/>
  <c r="H552" i="2"/>
  <c r="H564" i="2"/>
  <c r="H222" i="2"/>
  <c r="H482" i="2"/>
  <c r="H224" i="2"/>
  <c r="H220" i="2"/>
  <c r="H223" i="2"/>
  <c r="H227" i="2"/>
  <c r="H454" i="2"/>
  <c r="H567" i="2"/>
  <c r="H457" i="2"/>
  <c r="H627" i="2"/>
  <c r="H498" i="2"/>
  <c r="H226" i="2"/>
  <c r="H530" i="2"/>
  <c r="H491" i="2"/>
  <c r="H221" i="2"/>
  <c r="H229" i="2"/>
  <c r="H517" i="2"/>
  <c r="H230" i="2"/>
  <c r="H228" i="2"/>
  <c r="H225" i="2"/>
  <c r="H239" i="2"/>
  <c r="H241" i="2"/>
  <c r="H248" i="2"/>
  <c r="H588" i="2"/>
  <c r="H234" i="2"/>
  <c r="H535" i="2"/>
  <c r="H585" i="2"/>
  <c r="H236" i="2"/>
  <c r="H240" i="2"/>
  <c r="H247" i="2"/>
  <c r="H235" i="2"/>
  <c r="H244" i="2"/>
  <c r="H232" i="2"/>
  <c r="H572" i="2"/>
  <c r="H238" i="2"/>
  <c r="H249" i="2"/>
  <c r="H231" i="2"/>
  <c r="H246" i="2"/>
  <c r="H243" i="2"/>
  <c r="H237" i="2"/>
  <c r="H233" i="2"/>
  <c r="H242" i="2"/>
  <c r="H245" i="2"/>
  <c r="H488" i="2"/>
  <c r="H252" i="2"/>
  <c r="H256" i="2"/>
  <c r="H255" i="2"/>
  <c r="H592" i="2"/>
  <c r="H472" i="2"/>
  <c r="H250" i="2"/>
  <c r="H423" i="2"/>
  <c r="H261" i="2"/>
  <c r="H549" i="2"/>
  <c r="H257" i="2"/>
  <c r="H259" i="2"/>
  <c r="H253" i="2"/>
  <c r="H251" i="2"/>
  <c r="H407" i="2"/>
  <c r="H263" i="2"/>
  <c r="H260" i="2"/>
  <c r="H413" i="2"/>
  <c r="H254" i="2"/>
  <c r="H446" i="2"/>
  <c r="H258" i="2"/>
  <c r="H262" i="2"/>
  <c r="H264" i="2"/>
  <c r="H427" i="2"/>
  <c r="H442" i="2"/>
  <c r="H443" i="2"/>
  <c r="H510" i="2"/>
  <c r="H521" i="2"/>
  <c r="H270" i="2"/>
  <c r="H266" i="2"/>
  <c r="H274" i="2"/>
  <c r="H265" i="2"/>
  <c r="H268" i="2"/>
  <c r="H494" i="2"/>
  <c r="H267" i="2"/>
  <c r="H470" i="2"/>
  <c r="H273" i="2"/>
  <c r="H269" i="2"/>
  <c r="H272" i="2"/>
  <c r="H501" i="2"/>
  <c r="H271" i="2"/>
  <c r="H553" i="2"/>
  <c r="H289" i="2"/>
  <c r="H291" i="2"/>
  <c r="H532" i="2"/>
  <c r="H297" i="2"/>
  <c r="H502" i="2"/>
  <c r="H292" i="2"/>
  <c r="H300" i="2"/>
  <c r="H299" i="2"/>
  <c r="H583" i="2"/>
  <c r="H288" i="2"/>
  <c r="H576" i="2"/>
  <c r="H298" i="2"/>
  <c r="H295" i="2"/>
  <c r="H578" i="2"/>
  <c r="H296" i="2"/>
  <c r="H473" i="2"/>
  <c r="H290" i="2"/>
  <c r="H598" i="2"/>
  <c r="H533" i="2"/>
  <c r="H539" i="2"/>
  <c r="H294" i="2"/>
  <c r="H293" i="2"/>
  <c r="H550" i="2"/>
  <c r="H310" i="2"/>
  <c r="H301" i="2"/>
  <c r="H311" i="2"/>
  <c r="H305" i="2"/>
  <c r="H306" i="2"/>
  <c r="H604" i="2"/>
  <c r="H499" i="2"/>
  <c r="H302" i="2"/>
  <c r="H309" i="2"/>
  <c r="H304" i="2"/>
  <c r="H518" i="2"/>
  <c r="H490" i="2"/>
  <c r="H308" i="2"/>
  <c r="H495" i="2"/>
  <c r="H303" i="2"/>
  <c r="H307" i="2"/>
  <c r="H582" i="2"/>
  <c r="H639" i="2"/>
  <c r="H511" i="2"/>
  <c r="H545" i="2"/>
  <c r="H609" i="2"/>
  <c r="H404" i="2"/>
  <c r="H646" i="2"/>
  <c r="H312" i="2"/>
  <c r="H317" i="2"/>
  <c r="H636" i="2"/>
  <c r="H314" i="2"/>
  <c r="H315" i="2"/>
  <c r="H629" i="2"/>
  <c r="H313" i="2"/>
  <c r="H316" i="2"/>
  <c r="H467" i="2"/>
  <c r="H324" i="2"/>
  <c r="H327" i="2"/>
  <c r="H318" i="2"/>
  <c r="H334" i="2"/>
  <c r="H320" i="2"/>
  <c r="H337" i="2"/>
  <c r="H331" i="2"/>
  <c r="H342" i="2"/>
  <c r="H326" i="2"/>
  <c r="H330" i="2"/>
  <c r="H343" i="2"/>
  <c r="H338" i="2"/>
  <c r="H344" i="2"/>
  <c r="H321" i="2"/>
  <c r="H345" i="2"/>
  <c r="H336" i="2"/>
  <c r="H332" i="2"/>
  <c r="H468" i="2"/>
  <c r="H340" i="2"/>
  <c r="H335" i="2"/>
  <c r="H341" i="2"/>
  <c r="H328" i="2"/>
  <c r="H346" i="2"/>
  <c r="H319" i="2"/>
  <c r="H339" i="2"/>
  <c r="H322" i="2"/>
  <c r="H329" i="2"/>
  <c r="H323" i="2"/>
  <c r="H325" i="2"/>
  <c r="H333" i="2"/>
  <c r="H281" i="2"/>
  <c r="H462" i="2"/>
  <c r="H285" i="2"/>
  <c r="H466" i="2"/>
  <c r="H286" i="2"/>
  <c r="H640" i="2"/>
  <c r="H279" i="2"/>
  <c r="H512" i="2"/>
  <c r="H562" i="2"/>
  <c r="H458" i="2"/>
  <c r="H284" i="2"/>
  <c r="H595" i="2"/>
  <c r="H574" i="2"/>
  <c r="H451" i="2"/>
  <c r="H529" i="2"/>
  <c r="H614" i="2"/>
  <c r="H280" i="2"/>
  <c r="H484" i="2"/>
  <c r="H287" i="2"/>
  <c r="H278" i="2"/>
  <c r="H282" i="2"/>
  <c r="H283" i="2"/>
  <c r="H435" i="2"/>
  <c r="H415" i="2"/>
  <c r="H276" i="2"/>
  <c r="H542" i="2"/>
  <c r="H409" i="2"/>
  <c r="H275" i="2"/>
  <c r="H449" i="2"/>
  <c r="H481" i="2"/>
  <c r="H580" i="2"/>
  <c r="H613" i="2"/>
  <c r="H277" i="2"/>
  <c r="H492" i="2"/>
  <c r="H65" i="2"/>
  <c r="H436" i="2"/>
  <c r="H561" i="2"/>
  <c r="H66" i="2"/>
  <c r="H531" i="2"/>
  <c r="H551" i="2"/>
  <c r="H69" i="2"/>
  <c r="H455" i="2"/>
  <c r="H438" i="2"/>
  <c r="H67" i="2"/>
  <c r="H505" i="2"/>
  <c r="H68" i="2"/>
  <c r="H547" i="2"/>
  <c r="H433" i="2"/>
  <c r="H540" i="2"/>
  <c r="H430" i="2"/>
  <c r="H70" i="2"/>
  <c r="H73" i="2"/>
  <c r="H500" i="2"/>
  <c r="H577" i="2"/>
  <c r="H71" i="2"/>
  <c r="H74" i="2"/>
  <c r="H489" i="2"/>
  <c r="H419" i="2"/>
  <c r="H77" i="2"/>
  <c r="H83" i="2"/>
  <c r="H79" i="2"/>
  <c r="H72" i="2"/>
  <c r="H82" i="2"/>
  <c r="H80" i="2"/>
  <c r="H571" i="2"/>
  <c r="H461" i="2"/>
  <c r="H546" i="2"/>
  <c r="H600" i="2"/>
  <c r="H541" i="2"/>
  <c r="H406" i="2"/>
  <c r="H76" i="2"/>
  <c r="H78" i="2"/>
  <c r="H75" i="2"/>
  <c r="H573" i="2"/>
  <c r="H81" i="2"/>
  <c r="H475" i="2"/>
  <c r="H480" i="2"/>
  <c r="H402" i="2"/>
  <c r="H420" i="2"/>
  <c r="H90" i="2"/>
  <c r="H85" i="2"/>
  <c r="H465" i="2"/>
  <c r="H95" i="2"/>
  <c r="H84" i="2"/>
  <c r="H91" i="2"/>
  <c r="H88" i="2"/>
  <c r="H87" i="2"/>
  <c r="H417" i="2"/>
  <c r="H89" i="2"/>
  <c r="H92" i="2"/>
  <c r="H93" i="2"/>
  <c r="H94" i="2"/>
  <c r="H447" i="2"/>
  <c r="H86" i="2"/>
  <c r="H370" i="2"/>
  <c r="H355" i="2"/>
  <c r="H356" i="2"/>
  <c r="H349" i="2"/>
  <c r="H347" i="2"/>
  <c r="H362" i="2"/>
  <c r="H369" i="2"/>
  <c r="H360" i="2"/>
  <c r="H366" i="2"/>
  <c r="H348" i="2"/>
  <c r="H354" i="2"/>
  <c r="H353" i="2"/>
  <c r="H359" i="2"/>
  <c r="H504" i="2"/>
  <c r="H367" i="2"/>
  <c r="H371" i="2"/>
  <c r="H364" i="2"/>
  <c r="H352" i="2"/>
  <c r="H557" i="2"/>
  <c r="H365" i="2"/>
  <c r="H372" i="2"/>
  <c r="H358" i="2"/>
  <c r="H625" i="2"/>
  <c r="H351" i="2"/>
  <c r="H350" i="2"/>
  <c r="H361" i="2"/>
  <c r="H607" i="2"/>
  <c r="H357" i="2"/>
  <c r="H363" i="2"/>
  <c r="H368" i="2"/>
  <c r="H398" i="2"/>
  <c r="H374" i="2"/>
  <c r="H378" i="2"/>
  <c r="H394" i="2"/>
  <c r="H387" i="2"/>
  <c r="H397" i="2"/>
  <c r="H391" i="2"/>
  <c r="H515" i="2"/>
  <c r="H638" i="2"/>
  <c r="H389" i="2"/>
  <c r="H373" i="2"/>
  <c r="H375" i="2"/>
  <c r="H388" i="2"/>
  <c r="H396" i="2"/>
  <c r="H399" i="2"/>
  <c r="H380" i="2"/>
  <c r="H382" i="2"/>
  <c r="H400" i="2"/>
  <c r="H376" i="2"/>
  <c r="H386" i="2"/>
  <c r="H390" i="2"/>
  <c r="H384" i="2"/>
  <c r="H426" i="2"/>
  <c r="H393" i="2"/>
  <c r="H381" i="2"/>
  <c r="H496" i="2"/>
  <c r="H401" i="2"/>
  <c r="H379" i="2"/>
  <c r="H424" i="2"/>
  <c r="H445" i="2"/>
  <c r="H395" i="2"/>
  <c r="H555" i="2"/>
  <c r="H383" i="2"/>
  <c r="H392" i="2"/>
  <c r="H385" i="2"/>
  <c r="H377" i="2"/>
  <c r="G27" i="2"/>
  <c r="G17" i="2"/>
  <c r="G519" i="2"/>
  <c r="G21" i="2"/>
  <c r="G24" i="2"/>
  <c r="G20" i="2"/>
  <c r="G10" i="2"/>
  <c r="G594" i="2"/>
  <c r="G15" i="2"/>
  <c r="G26" i="2"/>
  <c r="G18" i="2"/>
  <c r="G513" i="2"/>
  <c r="G469" i="2"/>
  <c r="G628" i="2"/>
  <c r="G23" i="2"/>
  <c r="G28" i="2"/>
  <c r="G9" i="2"/>
  <c r="G453" i="2"/>
  <c r="G635" i="2"/>
  <c r="G22" i="2"/>
  <c r="G432" i="2"/>
  <c r="G523" i="2"/>
  <c r="G25" i="2"/>
  <c r="G14" i="2"/>
  <c r="G19" i="2"/>
  <c r="G11" i="2"/>
  <c r="G556" i="2"/>
  <c r="G459" i="2"/>
  <c r="G8" i="2"/>
  <c r="G13" i="2"/>
  <c r="G16" i="2"/>
  <c r="G487" i="2"/>
  <c r="G7" i="2"/>
  <c r="G4" i="2"/>
  <c r="G6" i="2"/>
  <c r="G665" i="2"/>
  <c r="G486" i="2"/>
  <c r="G493" i="2"/>
  <c r="G421" i="2"/>
  <c r="G632" i="2"/>
  <c r="G649" i="2"/>
  <c r="G656" i="2"/>
  <c r="G648" i="2"/>
  <c r="G5" i="2"/>
  <c r="G623" i="2"/>
  <c r="G516" i="2"/>
  <c r="G599" i="2"/>
  <c r="G622" i="2"/>
  <c r="G626" i="2"/>
  <c r="G602" i="2"/>
  <c r="G437" i="2"/>
  <c r="G620" i="2"/>
  <c r="G630" i="2"/>
  <c r="G653" i="2"/>
  <c r="G589" i="2"/>
  <c r="G606" i="2"/>
  <c r="G29" i="2"/>
  <c r="G619" i="2"/>
  <c r="G30" i="2"/>
  <c r="G52" i="2"/>
  <c r="G53" i="2"/>
  <c r="G520" i="2"/>
  <c r="G54" i="2"/>
  <c r="G46" i="2"/>
  <c r="G601" i="2"/>
  <c r="G51" i="2"/>
  <c r="G39" i="2"/>
  <c r="G55" i="2"/>
  <c r="G56" i="2"/>
  <c r="G57" i="2"/>
  <c r="G41" i="2"/>
  <c r="G58" i="2"/>
  <c r="G40" i="2"/>
  <c r="G616" i="2"/>
  <c r="G37" i="2"/>
  <c r="G590" i="2"/>
  <c r="G59" i="2"/>
  <c r="G508" i="2"/>
  <c r="G49" i="2"/>
  <c r="G536" i="2"/>
  <c r="G38" i="2"/>
  <c r="G47" i="2"/>
  <c r="G60" i="2"/>
  <c r="G61" i="2"/>
  <c r="G62" i="2"/>
  <c r="G35" i="2"/>
  <c r="G63" i="2"/>
  <c r="G44" i="2"/>
  <c r="G64" i="2"/>
  <c r="G538" i="2"/>
  <c r="G42" i="2"/>
  <c r="G45" i="2"/>
  <c r="G36" i="2"/>
  <c r="G48" i="2"/>
  <c r="G43" i="2"/>
  <c r="G50" i="2"/>
  <c r="G31" i="2"/>
  <c r="G411" i="2"/>
  <c r="G657" i="2"/>
  <c r="G618" i="2"/>
  <c r="G637" i="2"/>
  <c r="G527" i="2"/>
  <c r="G655" i="2"/>
  <c r="G33" i="2"/>
  <c r="G617" i="2"/>
  <c r="G506" i="2"/>
  <c r="G34" i="2"/>
  <c r="G32" i="2"/>
  <c r="G634" i="2"/>
  <c r="G593" i="2"/>
  <c r="G663" i="2"/>
  <c r="G597" i="2"/>
  <c r="G543" i="2"/>
  <c r="G659" i="2"/>
  <c r="G652" i="2"/>
  <c r="G662" i="2"/>
  <c r="G643" i="2"/>
  <c r="G651" i="2"/>
  <c r="G647" i="2"/>
  <c r="G654" i="2"/>
  <c r="G633" i="2"/>
  <c r="G645" i="2"/>
  <c r="G621" i="2"/>
  <c r="G642" i="2"/>
  <c r="G641" i="2"/>
  <c r="G570" i="2"/>
  <c r="G664" i="2"/>
  <c r="G660" i="2"/>
  <c r="G650" i="2"/>
  <c r="G611" i="2"/>
  <c r="G658" i="2"/>
  <c r="G608" i="2"/>
  <c r="G115" i="2"/>
  <c r="G644" i="2"/>
  <c r="G121" i="2"/>
  <c r="G119" i="2"/>
  <c r="G605" i="2"/>
  <c r="G414" i="2"/>
  <c r="G434" i="2"/>
  <c r="G548" i="2"/>
  <c r="G120" i="2"/>
  <c r="G526" i="2"/>
  <c r="G118" i="2"/>
  <c r="G116" i="2"/>
  <c r="G565" i="2"/>
  <c r="G117" i="2"/>
  <c r="G456" i="2"/>
  <c r="G631" i="2"/>
  <c r="G581" i="2"/>
  <c r="G130" i="2"/>
  <c r="G122" i="2"/>
  <c r="G126" i="2"/>
  <c r="G128" i="2"/>
  <c r="G123" i="2"/>
  <c r="G477" i="2"/>
  <c r="G478" i="2"/>
  <c r="G135" i="2"/>
  <c r="G129" i="2"/>
  <c r="G127" i="2"/>
  <c r="G575" i="2"/>
  <c r="G479" i="2"/>
  <c r="G131" i="2"/>
  <c r="G124" i="2"/>
  <c r="G485" i="2"/>
  <c r="G471" i="2"/>
  <c r="G132" i="2"/>
  <c r="G136" i="2"/>
  <c r="G133" i="2"/>
  <c r="G441" i="2"/>
  <c r="G416" i="2"/>
  <c r="G125" i="2"/>
  <c r="G134" i="2"/>
  <c r="G137" i="2"/>
  <c r="G528" i="2"/>
  <c r="G537" i="2"/>
  <c r="G139" i="2"/>
  <c r="G408" i="2"/>
  <c r="G497" i="2"/>
  <c r="G138" i="2"/>
  <c r="G149" i="2"/>
  <c r="G145" i="2"/>
  <c r="G148" i="2"/>
  <c r="G452" i="2"/>
  <c r="G444" i="2"/>
  <c r="G147" i="2"/>
  <c r="G143" i="2"/>
  <c r="G141" i="2"/>
  <c r="G439" i="2"/>
  <c r="G142" i="2"/>
  <c r="G144" i="2"/>
  <c r="G146" i="2"/>
  <c r="G418" i="2"/>
  <c r="G150" i="2"/>
  <c r="G405" i="2"/>
  <c r="G140" i="2"/>
  <c r="G96" i="2"/>
  <c r="G106" i="2"/>
  <c r="G114" i="2"/>
  <c r="G99" i="2"/>
  <c r="G110" i="2"/>
  <c r="G111" i="2"/>
  <c r="G109" i="2"/>
  <c r="G107" i="2"/>
  <c r="G98" i="2"/>
  <c r="G108" i="2"/>
  <c r="G102" i="2"/>
  <c r="G97" i="2"/>
  <c r="G410" i="2"/>
  <c r="G412" i="2"/>
  <c r="G104" i="2"/>
  <c r="G103" i="2"/>
  <c r="G112" i="2"/>
  <c r="G425" i="2"/>
  <c r="G100" i="2"/>
  <c r="G101" i="2"/>
  <c r="G113" i="2"/>
  <c r="G105" i="2"/>
  <c r="G554" i="2"/>
  <c r="G460" i="2"/>
  <c r="G612" i="2"/>
  <c r="G559" i="2"/>
  <c r="G153" i="2"/>
  <c r="G429" i="2"/>
  <c r="G560" i="2"/>
  <c r="G587" i="2"/>
  <c r="G431" i="2"/>
  <c r="G579" i="2"/>
  <c r="G661" i="2"/>
  <c r="G610" i="2"/>
  <c r="G464" i="2"/>
  <c r="G151" i="2"/>
  <c r="G503" i="2"/>
  <c r="G603" i="2"/>
  <c r="G152" i="2"/>
  <c r="G624" i="2"/>
  <c r="G403" i="2"/>
  <c r="G163" i="2"/>
  <c r="G158" i="2"/>
  <c r="G170" i="2"/>
  <c r="G161" i="2"/>
  <c r="G166" i="2"/>
  <c r="G450" i="2"/>
  <c r="G155" i="2"/>
  <c r="G162" i="2"/>
  <c r="G167" i="2"/>
  <c r="G169" i="2"/>
  <c r="G171" i="2"/>
  <c r="G156" i="2"/>
  <c r="G154" i="2"/>
  <c r="G157" i="2"/>
  <c r="G160" i="2"/>
  <c r="G422" i="2"/>
  <c r="G165" i="2"/>
  <c r="G172" i="2"/>
  <c r="G428" i="2"/>
  <c r="G159" i="2"/>
  <c r="G168" i="2"/>
  <c r="G164" i="2"/>
  <c r="G534" i="2"/>
  <c r="G544" i="2"/>
  <c r="G178" i="2"/>
  <c r="G173" i="2"/>
  <c r="G179" i="2"/>
  <c r="G474" i="2"/>
  <c r="G514" i="2"/>
  <c r="G180" i="2"/>
  <c r="G174" i="2"/>
  <c r="G522" i="2"/>
  <c r="G566" i="2"/>
  <c r="G448" i="2"/>
  <c r="G507" i="2"/>
  <c r="G525" i="2"/>
  <c r="G463" i="2"/>
  <c r="G509" i="2"/>
  <c r="G558" i="2"/>
  <c r="G596" i="2"/>
  <c r="G569" i="2"/>
  <c r="G176" i="2"/>
  <c r="G175" i="2"/>
  <c r="G177" i="2"/>
  <c r="G181" i="2"/>
  <c r="G189" i="2"/>
  <c r="G195" i="2"/>
  <c r="G187" i="2"/>
  <c r="G194" i="2"/>
  <c r="G186" i="2"/>
  <c r="G183" i="2"/>
  <c r="G191" i="2"/>
  <c r="G476" i="2"/>
  <c r="G563" i="2"/>
  <c r="G192" i="2"/>
  <c r="G185" i="2"/>
  <c r="G184" i="2"/>
  <c r="G193" i="2"/>
  <c r="G190" i="2"/>
  <c r="G182" i="2"/>
  <c r="G440" i="2"/>
  <c r="G188" i="2"/>
  <c r="G196" i="2"/>
  <c r="G201" i="2"/>
  <c r="G218" i="2"/>
  <c r="G202" i="2"/>
  <c r="G524" i="2"/>
  <c r="G208" i="2"/>
  <c r="G215" i="2"/>
  <c r="G213" i="2"/>
  <c r="G209" i="2"/>
  <c r="G204" i="2"/>
  <c r="G217" i="2"/>
  <c r="G615" i="2"/>
  <c r="G200" i="2"/>
  <c r="G216" i="2"/>
  <c r="G206" i="2"/>
  <c r="G584" i="2"/>
  <c r="G219" i="2"/>
  <c r="G210" i="2"/>
  <c r="G205" i="2"/>
  <c r="G199" i="2"/>
  <c r="G197" i="2"/>
  <c r="G211" i="2"/>
  <c r="G212" i="2"/>
  <c r="G568" i="2"/>
  <c r="G203" i="2"/>
  <c r="G483" i="2"/>
  <c r="G198" i="2"/>
  <c r="G214" i="2"/>
  <c r="G207" i="2"/>
  <c r="G586" i="2"/>
  <c r="G591" i="2"/>
  <c r="G552" i="2"/>
  <c r="G564" i="2"/>
  <c r="G222" i="2"/>
  <c r="G482" i="2"/>
  <c r="G224" i="2"/>
  <c r="G220" i="2"/>
  <c r="G223" i="2"/>
  <c r="G227" i="2"/>
  <c r="G454" i="2"/>
  <c r="G567" i="2"/>
  <c r="G457" i="2"/>
  <c r="G627" i="2"/>
  <c r="G498" i="2"/>
  <c r="G226" i="2"/>
  <c r="G530" i="2"/>
  <c r="G491" i="2"/>
  <c r="G221" i="2"/>
  <c r="G229" i="2"/>
  <c r="G517" i="2"/>
  <c r="G230" i="2"/>
  <c r="G228" i="2"/>
  <c r="G225" i="2"/>
  <c r="G239" i="2"/>
  <c r="G241" i="2"/>
  <c r="G248" i="2"/>
  <c r="G588" i="2"/>
  <c r="G234" i="2"/>
  <c r="G535" i="2"/>
  <c r="G585" i="2"/>
  <c r="G236" i="2"/>
  <c r="G240" i="2"/>
  <c r="G247" i="2"/>
  <c r="G235" i="2"/>
  <c r="G244" i="2"/>
  <c r="G232" i="2"/>
  <c r="G572" i="2"/>
  <c r="G238" i="2"/>
  <c r="G249" i="2"/>
  <c r="G231" i="2"/>
  <c r="G246" i="2"/>
  <c r="G243" i="2"/>
  <c r="G237" i="2"/>
  <c r="G233" i="2"/>
  <c r="G242" i="2"/>
  <c r="G245" i="2"/>
  <c r="G488" i="2"/>
  <c r="G252" i="2"/>
  <c r="G256" i="2"/>
  <c r="G255" i="2"/>
  <c r="G592" i="2"/>
  <c r="G472" i="2"/>
  <c r="G250" i="2"/>
  <c r="G423" i="2"/>
  <c r="G261" i="2"/>
  <c r="G549" i="2"/>
  <c r="G257" i="2"/>
  <c r="G259" i="2"/>
  <c r="G253" i="2"/>
  <c r="G251" i="2"/>
  <c r="G407" i="2"/>
  <c r="G263" i="2"/>
  <c r="G260" i="2"/>
  <c r="G413" i="2"/>
  <c r="G254" i="2"/>
  <c r="G446" i="2"/>
  <c r="G258" i="2"/>
  <c r="G262" i="2"/>
  <c r="G264" i="2"/>
  <c r="G427" i="2"/>
  <c r="G442" i="2"/>
  <c r="G443" i="2"/>
  <c r="G510" i="2"/>
  <c r="G521" i="2"/>
  <c r="G270" i="2"/>
  <c r="G266" i="2"/>
  <c r="G274" i="2"/>
  <c r="G265" i="2"/>
  <c r="G268" i="2"/>
  <c r="G494" i="2"/>
  <c r="G267" i="2"/>
  <c r="G470" i="2"/>
  <c r="G273" i="2"/>
  <c r="G269" i="2"/>
  <c r="G272" i="2"/>
  <c r="G501" i="2"/>
  <c r="G271" i="2"/>
  <c r="G553" i="2"/>
  <c r="G289" i="2"/>
  <c r="G291" i="2"/>
  <c r="G532" i="2"/>
  <c r="G297" i="2"/>
  <c r="G502" i="2"/>
  <c r="G292" i="2"/>
  <c r="G300" i="2"/>
  <c r="G299" i="2"/>
  <c r="G583" i="2"/>
  <c r="G288" i="2"/>
  <c r="G576" i="2"/>
  <c r="G298" i="2"/>
  <c r="G295" i="2"/>
  <c r="G578" i="2"/>
  <c r="G296" i="2"/>
  <c r="G473" i="2"/>
  <c r="G290" i="2"/>
  <c r="G598" i="2"/>
  <c r="G533" i="2"/>
  <c r="G539" i="2"/>
  <c r="G294" i="2"/>
  <c r="G293" i="2"/>
  <c r="G550" i="2"/>
  <c r="G310" i="2"/>
  <c r="G301" i="2"/>
  <c r="G311" i="2"/>
  <c r="G305" i="2"/>
  <c r="G306" i="2"/>
  <c r="G604" i="2"/>
  <c r="G499" i="2"/>
  <c r="G302" i="2"/>
  <c r="G309" i="2"/>
  <c r="G304" i="2"/>
  <c r="G518" i="2"/>
  <c r="G490" i="2"/>
  <c r="G308" i="2"/>
  <c r="G495" i="2"/>
  <c r="G303" i="2"/>
  <c r="G307" i="2"/>
  <c r="G582" i="2"/>
  <c r="G639" i="2"/>
  <c r="G511" i="2"/>
  <c r="G545" i="2"/>
  <c r="G609" i="2"/>
  <c r="G404" i="2"/>
  <c r="G646" i="2"/>
  <c r="G312" i="2"/>
  <c r="G317" i="2"/>
  <c r="G636" i="2"/>
  <c r="G314" i="2"/>
  <c r="G315" i="2"/>
  <c r="G629" i="2"/>
  <c r="G313" i="2"/>
  <c r="G316" i="2"/>
  <c r="G467" i="2"/>
  <c r="G324" i="2"/>
  <c r="G327" i="2"/>
  <c r="G318" i="2"/>
  <c r="G334" i="2"/>
  <c r="G320" i="2"/>
  <c r="G337" i="2"/>
  <c r="G331" i="2"/>
  <c r="G342" i="2"/>
  <c r="G326" i="2"/>
  <c r="G330" i="2"/>
  <c r="G343" i="2"/>
  <c r="G338" i="2"/>
  <c r="G344" i="2"/>
  <c r="G321" i="2"/>
  <c r="G345" i="2"/>
  <c r="G336" i="2"/>
  <c r="G332" i="2"/>
  <c r="G468" i="2"/>
  <c r="G340" i="2"/>
  <c r="G335" i="2"/>
  <c r="G341" i="2"/>
  <c r="G328" i="2"/>
  <c r="G346" i="2"/>
  <c r="G319" i="2"/>
  <c r="G339" i="2"/>
  <c r="G322" i="2"/>
  <c r="G329" i="2"/>
  <c r="G323" i="2"/>
  <c r="G325" i="2"/>
  <c r="G333" i="2"/>
  <c r="G281" i="2"/>
  <c r="G462" i="2"/>
  <c r="G285" i="2"/>
  <c r="G466" i="2"/>
  <c r="G286" i="2"/>
  <c r="G640" i="2"/>
  <c r="G279" i="2"/>
  <c r="G512" i="2"/>
  <c r="G562" i="2"/>
  <c r="G458" i="2"/>
  <c r="G284" i="2"/>
  <c r="G595" i="2"/>
  <c r="G574" i="2"/>
  <c r="G451" i="2"/>
  <c r="G529" i="2"/>
  <c r="G614" i="2"/>
  <c r="G280" i="2"/>
  <c r="G484" i="2"/>
  <c r="G287" i="2"/>
  <c r="G278" i="2"/>
  <c r="G282" i="2"/>
  <c r="G283" i="2"/>
  <c r="G435" i="2"/>
  <c r="G415" i="2"/>
  <c r="G276" i="2"/>
  <c r="G542" i="2"/>
  <c r="G409" i="2"/>
  <c r="G275" i="2"/>
  <c r="G449" i="2"/>
  <c r="G481" i="2"/>
  <c r="G580" i="2"/>
  <c r="G613" i="2"/>
  <c r="G277" i="2"/>
  <c r="G492" i="2"/>
  <c r="G65" i="2"/>
  <c r="G436" i="2"/>
  <c r="G561" i="2"/>
  <c r="G66" i="2"/>
  <c r="G531" i="2"/>
  <c r="G551" i="2"/>
  <c r="G69" i="2"/>
  <c r="G455" i="2"/>
  <c r="G438" i="2"/>
  <c r="G67" i="2"/>
  <c r="G505" i="2"/>
  <c r="G68" i="2"/>
  <c r="G547" i="2"/>
  <c r="G433" i="2"/>
  <c r="G540" i="2"/>
  <c r="G430" i="2"/>
  <c r="G70" i="2"/>
  <c r="G73" i="2"/>
  <c r="G500" i="2"/>
  <c r="G577" i="2"/>
  <c r="G71" i="2"/>
  <c r="G74" i="2"/>
  <c r="G489" i="2"/>
  <c r="G419" i="2"/>
  <c r="G77" i="2"/>
  <c r="G83" i="2"/>
  <c r="G79" i="2"/>
  <c r="G72" i="2"/>
  <c r="G82" i="2"/>
  <c r="G80" i="2"/>
  <c r="G571" i="2"/>
  <c r="G461" i="2"/>
  <c r="G546" i="2"/>
  <c r="G600" i="2"/>
  <c r="G541" i="2"/>
  <c r="G406" i="2"/>
  <c r="G76" i="2"/>
  <c r="G78" i="2"/>
  <c r="G75" i="2"/>
  <c r="G573" i="2"/>
  <c r="G81" i="2"/>
  <c r="G475" i="2"/>
  <c r="G480" i="2"/>
  <c r="G402" i="2"/>
  <c r="G420" i="2"/>
  <c r="G90" i="2"/>
  <c r="G85" i="2"/>
  <c r="G465" i="2"/>
  <c r="G95" i="2"/>
  <c r="G84" i="2"/>
  <c r="G91" i="2"/>
  <c r="G88" i="2"/>
  <c r="G87" i="2"/>
  <c r="G417" i="2"/>
  <c r="G89" i="2"/>
  <c r="G92" i="2"/>
  <c r="G93" i="2"/>
  <c r="G94" i="2"/>
  <c r="G447" i="2"/>
  <c r="G86" i="2"/>
  <c r="G370" i="2"/>
  <c r="G355" i="2"/>
  <c r="G356" i="2"/>
  <c r="G349" i="2"/>
  <c r="G347" i="2"/>
  <c r="G362" i="2"/>
  <c r="G369" i="2"/>
  <c r="G360" i="2"/>
  <c r="G366" i="2"/>
  <c r="G348" i="2"/>
  <c r="G354" i="2"/>
  <c r="G353" i="2"/>
  <c r="G359" i="2"/>
  <c r="G504" i="2"/>
  <c r="G367" i="2"/>
  <c r="G371" i="2"/>
  <c r="G364" i="2"/>
  <c r="G352" i="2"/>
  <c r="G557" i="2"/>
  <c r="G365" i="2"/>
  <c r="G372" i="2"/>
  <c r="G358" i="2"/>
  <c r="G625" i="2"/>
  <c r="G351" i="2"/>
  <c r="G350" i="2"/>
  <c r="G361" i="2"/>
  <c r="G607" i="2"/>
  <c r="G357" i="2"/>
  <c r="G363" i="2"/>
  <c r="G368" i="2"/>
  <c r="G398" i="2"/>
  <c r="G374" i="2"/>
  <c r="G378" i="2"/>
  <c r="G394" i="2"/>
  <c r="G387" i="2"/>
  <c r="G397" i="2"/>
  <c r="G391" i="2"/>
  <c r="G515" i="2"/>
  <c r="G638" i="2"/>
  <c r="G389" i="2"/>
  <c r="G373" i="2"/>
  <c r="G375" i="2"/>
  <c r="G388" i="2"/>
  <c r="G396" i="2"/>
  <c r="G399" i="2"/>
  <c r="G380" i="2"/>
  <c r="G382" i="2"/>
  <c r="G400" i="2"/>
  <c r="G376" i="2"/>
  <c r="G386" i="2"/>
  <c r="G390" i="2"/>
  <c r="G384" i="2"/>
  <c r="G426" i="2"/>
  <c r="G393" i="2"/>
  <c r="G381" i="2"/>
  <c r="G496" i="2"/>
  <c r="G401" i="2"/>
  <c r="G379" i="2"/>
  <c r="G424" i="2"/>
  <c r="G445" i="2"/>
  <c r="G395" i="2"/>
  <c r="G555" i="2"/>
  <c r="G383" i="2"/>
  <c r="G392" i="2"/>
  <c r="G385" i="2"/>
  <c r="G377" i="2"/>
  <c r="H12" i="2"/>
  <c r="G12" i="2"/>
  <c r="I652" i="1"/>
  <c r="I731" i="1"/>
  <c r="I10" i="1"/>
  <c r="I681" i="1"/>
  <c r="I657" i="1"/>
  <c r="I195" i="1"/>
  <c r="I666" i="1"/>
  <c r="I147" i="1"/>
  <c r="I631" i="1"/>
  <c r="I143" i="1"/>
  <c r="I608" i="1"/>
  <c r="I567" i="1"/>
  <c r="I688" i="1"/>
  <c r="I326" i="1"/>
  <c r="I126" i="1"/>
  <c r="I489" i="1"/>
  <c r="I732" i="1"/>
  <c r="I733" i="1"/>
  <c r="I598" i="1"/>
  <c r="I277" i="1"/>
  <c r="I694" i="1"/>
  <c r="I123" i="1"/>
  <c r="I136" i="1"/>
  <c r="I650" i="1"/>
  <c r="I734" i="1"/>
  <c r="I656" i="1"/>
  <c r="I117" i="1"/>
  <c r="I624" i="1"/>
  <c r="I679" i="1"/>
  <c r="I438" i="1"/>
  <c r="I561" i="1"/>
  <c r="I573" i="1"/>
  <c r="I346" i="1"/>
  <c r="I502" i="1"/>
  <c r="I399" i="1"/>
  <c r="I408" i="1"/>
  <c r="I471" i="1"/>
  <c r="I448" i="1"/>
  <c r="I488" i="1"/>
  <c r="I704" i="1"/>
  <c r="I4" i="1"/>
  <c r="I599" i="1"/>
  <c r="I405" i="1"/>
  <c r="I266" i="1"/>
  <c r="I59" i="1"/>
  <c r="I150" i="1"/>
  <c r="I116" i="1"/>
  <c r="I658" i="1"/>
  <c r="I394" i="1"/>
  <c r="I735" i="1"/>
  <c r="I655" i="1"/>
  <c r="I363" i="1"/>
  <c r="I424" i="1"/>
  <c r="I28" i="1"/>
  <c r="I522" i="1"/>
  <c r="I351" i="1"/>
  <c r="I63" i="1"/>
  <c r="I431" i="1"/>
  <c r="I725" i="1"/>
  <c r="I270" i="1"/>
  <c r="I96" i="1"/>
  <c r="I510" i="1"/>
  <c r="I263" i="1"/>
  <c r="I702" i="1"/>
  <c r="I17" i="1"/>
  <c r="I727" i="1"/>
  <c r="I31" i="1"/>
  <c r="I385" i="1"/>
  <c r="I177" i="1"/>
  <c r="I146" i="1"/>
  <c r="I603" i="1"/>
  <c r="I585" i="1"/>
  <c r="I366" i="1"/>
  <c r="I479" i="1"/>
  <c r="I508" i="1"/>
  <c r="I461" i="1"/>
  <c r="I425" i="1"/>
  <c r="I671" i="1"/>
  <c r="I388" i="1"/>
  <c r="I579" i="1"/>
  <c r="I283" i="1"/>
  <c r="I441" i="1"/>
  <c r="I418" i="1"/>
  <c r="I174" i="1"/>
  <c r="I437" i="1"/>
  <c r="I404" i="1"/>
  <c r="I455" i="1"/>
  <c r="I238" i="1"/>
  <c r="I317" i="1"/>
  <c r="I156" i="1"/>
  <c r="I453" i="1"/>
  <c r="I302" i="1"/>
  <c r="I618" i="1"/>
  <c r="I635" i="1"/>
  <c r="I525" i="1"/>
  <c r="I255" i="1"/>
  <c r="I107" i="1"/>
  <c r="I633" i="1"/>
  <c r="I320" i="1"/>
  <c r="I523" i="1"/>
  <c r="I736" i="1"/>
  <c r="I410" i="1"/>
  <c r="I478" i="1"/>
  <c r="I540" i="1"/>
  <c r="I533" i="1"/>
  <c r="I414" i="1"/>
  <c r="I315" i="1"/>
  <c r="I677" i="1"/>
  <c r="I333" i="1"/>
  <c r="I648" i="1"/>
  <c r="I11" i="1"/>
  <c r="I295" i="1"/>
  <c r="I193" i="1"/>
  <c r="I480" i="1"/>
  <c r="I729" i="1"/>
  <c r="I188" i="1"/>
  <c r="I532" i="1"/>
  <c r="I582" i="1"/>
  <c r="I57" i="1"/>
  <c r="I637" i="1"/>
  <c r="I737" i="1"/>
  <c r="I670" i="1"/>
  <c r="I337" i="1"/>
  <c r="I464" i="1"/>
  <c r="I368" i="1"/>
  <c r="I719" i="1"/>
  <c r="I330" i="1"/>
  <c r="I97" i="1"/>
  <c r="I256" i="1"/>
  <c r="I64" i="1"/>
  <c r="I452" i="1"/>
  <c r="I411" i="1"/>
  <c r="I490" i="1"/>
  <c r="I288" i="1"/>
  <c r="I589" i="1"/>
  <c r="I40" i="1"/>
  <c r="I713" i="1"/>
  <c r="I194" i="1"/>
  <c r="I420" i="1"/>
  <c r="I210" i="1"/>
  <c r="I124" i="1"/>
  <c r="I289" i="1"/>
  <c r="I653" i="1"/>
  <c r="I142" i="1"/>
  <c r="I190" i="1"/>
  <c r="I649" i="1"/>
  <c r="I198" i="1"/>
  <c r="I24" i="1"/>
  <c r="I456" i="1"/>
  <c r="I44" i="1"/>
  <c r="I622" i="1"/>
  <c r="I185" i="1"/>
  <c r="I597" i="1"/>
  <c r="I51" i="1"/>
  <c r="I477" i="1"/>
  <c r="I699" i="1"/>
  <c r="I154" i="1"/>
  <c r="I706" i="1"/>
  <c r="I591" i="1"/>
  <c r="I709" i="1"/>
  <c r="I412" i="1"/>
  <c r="I61" i="1"/>
  <c r="I162" i="1"/>
  <c r="I145" i="1"/>
  <c r="I62" i="1"/>
  <c r="I527" i="1"/>
  <c r="I94" i="1"/>
  <c r="I164" i="1"/>
  <c r="I434" i="1"/>
  <c r="I711" i="1"/>
  <c r="I68" i="1"/>
  <c r="I683" i="1"/>
  <c r="I332" i="1"/>
  <c r="I196" i="1"/>
  <c r="I636" i="1"/>
  <c r="I111" i="1"/>
  <c r="I483" i="1"/>
  <c r="I675" i="1"/>
  <c r="I738" i="1"/>
  <c r="I739" i="1"/>
  <c r="I273" i="1"/>
  <c r="I248" i="1"/>
  <c r="I516" i="1"/>
  <c r="I672" i="1"/>
  <c r="I740" i="1"/>
  <c r="I515" i="1"/>
  <c r="I584" i="1"/>
  <c r="I511" i="1"/>
  <c r="I205" i="1"/>
  <c r="I159" i="1"/>
  <c r="I23" i="1"/>
  <c r="I384" i="1"/>
  <c r="I166" i="1"/>
  <c r="I173" i="1"/>
  <c r="I54" i="1"/>
  <c r="I435" i="1"/>
  <c r="I575" i="1"/>
  <c r="I67" i="1"/>
  <c r="I468" i="1"/>
  <c r="I25" i="1"/>
  <c r="I19" i="1"/>
  <c r="I42" i="1"/>
  <c r="I447" i="1"/>
  <c r="I342" i="1"/>
  <c r="I423" i="1"/>
  <c r="I560" i="1"/>
  <c r="I543" i="1"/>
  <c r="I87" i="1"/>
  <c r="I741" i="1"/>
  <c r="I119" i="1"/>
  <c r="I645" i="1"/>
  <c r="I402" i="1"/>
  <c r="I160" i="1"/>
  <c r="I279" i="1"/>
  <c r="I264" i="1"/>
  <c r="I285" i="1"/>
  <c r="I282" i="1"/>
  <c r="I340" i="1"/>
  <c r="I524" i="1"/>
  <c r="I331" i="1"/>
  <c r="I419" i="1"/>
  <c r="I231" i="1"/>
  <c r="I278" i="1"/>
  <c r="I103" i="1"/>
  <c r="I127" i="1"/>
  <c r="I5" i="1"/>
  <c r="I201" i="1"/>
  <c r="I47" i="1"/>
  <c r="I617" i="1"/>
  <c r="I223" i="1"/>
  <c r="I669" i="1"/>
  <c r="I499" i="1"/>
  <c r="I304" i="1"/>
  <c r="I588" i="1"/>
  <c r="I254" i="1"/>
  <c r="I98" i="1"/>
  <c r="I134" i="1"/>
  <c r="I742" i="1"/>
  <c r="I275" i="1"/>
  <c r="I403" i="1"/>
  <c r="I498" i="1"/>
  <c r="I249" i="1"/>
  <c r="I34" i="1"/>
  <c r="I53" i="1"/>
  <c r="I728" i="1"/>
  <c r="I220" i="1"/>
  <c r="I526" i="1"/>
  <c r="I638" i="1"/>
  <c r="I181" i="1"/>
  <c r="I723" i="1"/>
  <c r="I352" i="1"/>
  <c r="I88" i="1"/>
  <c r="I247" i="1"/>
  <c r="I743" i="1"/>
  <c r="I296" i="1"/>
  <c r="I191" i="1"/>
  <c r="I90" i="1"/>
  <c r="I509" i="1"/>
  <c r="I101" i="1"/>
  <c r="I197" i="1"/>
  <c r="I640" i="1"/>
  <c r="I344" i="1"/>
  <c r="I730" i="1"/>
  <c r="I744" i="1"/>
  <c r="I673" i="1"/>
  <c r="I276" i="1"/>
  <c r="I158" i="1"/>
  <c r="I292" i="1"/>
  <c r="I529" i="1"/>
  <c r="I356" i="1"/>
  <c r="I565" i="1"/>
  <c r="I307" i="1"/>
  <c r="I206" i="1"/>
  <c r="I684" i="1"/>
  <c r="I175" i="1"/>
  <c r="I322" i="1"/>
  <c r="I129" i="1"/>
  <c r="I544" i="1"/>
  <c r="I481" i="1"/>
  <c r="I654" i="1"/>
  <c r="I416" i="1"/>
  <c r="I239" i="1"/>
  <c r="I491" i="1"/>
  <c r="I280" i="1"/>
  <c r="I149" i="1"/>
  <c r="I130" i="1"/>
  <c r="I135" i="1"/>
  <c r="I678" i="1"/>
  <c r="I708" i="1"/>
  <c r="I647" i="1"/>
  <c r="I578" i="1"/>
  <c r="I443" i="1"/>
  <c r="I620" i="1"/>
  <c r="I178" i="1"/>
  <c r="I413" i="1"/>
  <c r="I75" i="1"/>
  <c r="I715" i="1"/>
  <c r="I595" i="1"/>
  <c r="I701" i="1"/>
  <c r="I281" i="1"/>
  <c r="I167" i="1"/>
  <c r="I664" i="1"/>
  <c r="I605" i="1"/>
  <c r="I203" i="1"/>
  <c r="I611" i="1"/>
  <c r="I609" i="1"/>
  <c r="I6" i="1"/>
  <c r="I226" i="1"/>
  <c r="I121" i="1"/>
  <c r="I439" i="1"/>
  <c r="I716" i="1"/>
  <c r="I81" i="1"/>
  <c r="I717" i="1"/>
  <c r="I607" i="1"/>
  <c r="I559" i="1"/>
  <c r="I82" i="1"/>
  <c r="I745" i="1"/>
  <c r="I454" i="1"/>
  <c r="I397" i="1"/>
  <c r="I651" i="1"/>
  <c r="I549" i="1"/>
  <c r="I318" i="1"/>
  <c r="I12" i="1"/>
  <c r="I377" i="1"/>
  <c r="I555" i="1"/>
  <c r="I470" i="1"/>
  <c r="I581" i="1"/>
  <c r="I225" i="1"/>
  <c r="I313" i="1"/>
  <c r="I287" i="1"/>
  <c r="I242" i="1"/>
  <c r="I566" i="1"/>
  <c r="I294" i="1"/>
  <c r="I563" i="1"/>
  <c r="I457" i="1"/>
  <c r="I274" i="1"/>
  <c r="I530" i="1"/>
  <c r="I506" i="1"/>
  <c r="I171" i="1"/>
  <c r="I643" i="1"/>
  <c r="I592" i="1"/>
  <c r="I610" i="1"/>
  <c r="I409" i="1"/>
  <c r="I482" i="1"/>
  <c r="I95" i="1"/>
  <c r="I290" i="1"/>
  <c r="I339" i="1"/>
  <c r="I324" i="1"/>
  <c r="I284" i="1"/>
  <c r="I586" i="1"/>
  <c r="I668" i="1"/>
  <c r="I465" i="1"/>
  <c r="I574" i="1"/>
  <c r="I27" i="1"/>
  <c r="I219" i="1"/>
  <c r="I484" i="1"/>
  <c r="I372" i="1"/>
  <c r="I176" i="1"/>
  <c r="I36" i="1"/>
  <c r="I625" i="1"/>
  <c r="I259" i="1"/>
  <c r="I391" i="1"/>
  <c r="I539" i="1"/>
  <c r="I113" i="1"/>
  <c r="I390" i="1"/>
  <c r="I545" i="1"/>
  <c r="I250" i="1"/>
  <c r="I676" i="1"/>
  <c r="I144" i="1"/>
  <c r="I213" i="1"/>
  <c r="I364" i="1"/>
  <c r="I172" i="1"/>
  <c r="I387" i="1"/>
  <c r="I531" i="1"/>
  <c r="I504" i="1"/>
  <c r="I467" i="1"/>
  <c r="I685" i="1"/>
  <c r="I407" i="1"/>
  <c r="I487" i="1"/>
  <c r="I141" i="1"/>
  <c r="I627" i="1"/>
  <c r="I746" i="1"/>
  <c r="I503" i="1"/>
  <c r="I29" i="1"/>
  <c r="I22" i="1"/>
  <c r="I100" i="1"/>
  <c r="I569" i="1"/>
  <c r="I630" i="1"/>
  <c r="I747" i="1"/>
  <c r="I244" i="1"/>
  <c r="I542" i="1"/>
  <c r="I720" i="1"/>
  <c r="I375" i="1"/>
  <c r="I379" i="1"/>
  <c r="I659" i="1"/>
  <c r="I665" i="1"/>
  <c r="I108" i="1"/>
  <c r="I748" i="1"/>
  <c r="I700" i="1"/>
  <c r="I305" i="1"/>
  <c r="I689" i="1"/>
  <c r="I642" i="1"/>
  <c r="I697" i="1"/>
  <c r="I749" i="1"/>
  <c r="I570" i="1"/>
  <c r="I359" i="1"/>
  <c r="I323" i="1"/>
  <c r="I750" i="1"/>
  <c r="I512" i="1"/>
  <c r="I459" i="1"/>
  <c r="I722" i="1"/>
  <c r="I189" i="1"/>
  <c r="I338" i="1"/>
  <c r="I751" i="1"/>
  <c r="I667" i="1"/>
  <c r="I114" i="1"/>
  <c r="I202" i="1"/>
  <c r="I357" i="1"/>
  <c r="I350" i="1"/>
  <c r="I562" i="1"/>
  <c r="I752" i="1"/>
  <c r="I494" i="1"/>
  <c r="I546" i="1"/>
  <c r="I52" i="1"/>
  <c r="I355" i="1"/>
  <c r="I257" i="1"/>
  <c r="I319" i="1"/>
  <c r="I343" i="1"/>
  <c r="I251" i="1"/>
  <c r="I76" i="1"/>
  <c r="I553" i="1"/>
  <c r="I693" i="1"/>
  <c r="I520" i="1"/>
  <c r="I460" i="1"/>
  <c r="I495" i="1"/>
  <c r="I386" i="1"/>
  <c r="I400" i="1"/>
  <c r="I382" i="1"/>
  <c r="I691" i="1"/>
  <c r="I463" i="1"/>
  <c r="I214" i="1"/>
  <c r="I18" i="1"/>
  <c r="I593" i="1"/>
  <c r="I615" i="1"/>
  <c r="I472" i="1"/>
  <c r="I616" i="1"/>
  <c r="I551" i="1"/>
  <c r="I286" i="1"/>
  <c r="I186" i="1"/>
  <c r="I660" i="1"/>
  <c r="I500" i="1"/>
  <c r="I753" i="1"/>
  <c r="I299" i="1"/>
  <c r="I65" i="1"/>
  <c r="I626" i="1"/>
  <c r="I696" i="1"/>
  <c r="I217" i="1"/>
  <c r="I536" i="1"/>
  <c r="I501" i="1"/>
  <c r="I754" i="1"/>
  <c r="I621" i="1"/>
  <c r="I252" i="1"/>
  <c r="I755" i="1"/>
  <c r="I756" i="1"/>
  <c r="I513" i="1"/>
  <c r="I571" i="1"/>
  <c r="I427" i="1"/>
  <c r="I21" i="1"/>
  <c r="I514" i="1"/>
  <c r="I365" i="1"/>
  <c r="I556" i="1"/>
  <c r="I32" i="1"/>
  <c r="I572" i="1"/>
  <c r="I450" i="1"/>
  <c r="I13" i="1"/>
  <c r="I613" i="1"/>
  <c r="I426" i="1"/>
  <c r="I37" i="1"/>
  <c r="I169" i="1"/>
  <c r="I462" i="1"/>
  <c r="I449" i="1"/>
  <c r="I362" i="1"/>
  <c r="I50" i="1"/>
  <c r="I485" i="1"/>
  <c r="I66" i="1"/>
  <c r="I85" i="1"/>
  <c r="I58" i="1"/>
  <c r="I224" i="1"/>
  <c r="I726" i="1"/>
  <c r="I293" i="1"/>
  <c r="I311" i="1"/>
  <c r="I30" i="1"/>
  <c r="I84" i="1"/>
  <c r="I200" i="1"/>
  <c r="I695" i="1"/>
  <c r="I232" i="1"/>
  <c r="I70" i="1"/>
  <c r="I348" i="1"/>
  <c r="I325" i="1"/>
  <c r="I757" i="1"/>
  <c r="I623" i="1"/>
  <c r="I612" i="1"/>
  <c r="I473" i="1"/>
  <c r="I215" i="1"/>
  <c r="I444" i="1"/>
  <c r="I445" i="1"/>
  <c r="I41" i="1"/>
  <c r="I475" i="1"/>
  <c r="I469" i="1"/>
  <c r="I211" i="1"/>
  <c r="I507" i="1"/>
  <c r="I687" i="1"/>
  <c r="I680" i="1"/>
  <c r="I646" i="1"/>
  <c r="I432" i="1"/>
  <c r="I758" i="1"/>
  <c r="I428" i="1"/>
  <c r="I759" i="1"/>
  <c r="I537" i="1"/>
  <c r="I602" i="1"/>
  <c r="I187" i="1"/>
  <c r="I641" i="1"/>
  <c r="I590" i="1"/>
  <c r="I406" i="1"/>
  <c r="I663" i="1"/>
  <c r="I336" i="1"/>
  <c r="I354" i="1"/>
  <c r="I557" i="1"/>
  <c r="I360" i="1"/>
  <c r="I601" i="1"/>
  <c r="I632" i="1"/>
  <c r="I692" i="1"/>
  <c r="I222" i="1"/>
  <c r="I760" i="1"/>
  <c r="I14" i="1"/>
  <c r="I291" i="1"/>
  <c r="I761" i="1"/>
  <c r="I33" i="1"/>
  <c r="I535" i="1"/>
  <c r="I429" i="1"/>
  <c r="I308" i="1"/>
  <c r="I762" i="1"/>
  <c r="I179" i="1"/>
  <c r="I165" i="1"/>
  <c r="I7" i="1"/>
  <c r="I378" i="1"/>
  <c r="I389" i="1"/>
  <c r="I253" i="1"/>
  <c r="I105" i="1"/>
  <c r="I268" i="1"/>
  <c r="I246" i="1"/>
  <c r="I682" i="1"/>
  <c r="I236" i="1"/>
  <c r="I349" i="1"/>
  <c r="I763" i="1"/>
  <c r="I241" i="1"/>
  <c r="I383" i="1"/>
  <c r="I505" i="1"/>
  <c r="I183" i="1"/>
  <c r="I49" i="1"/>
  <c r="I345" i="1"/>
  <c r="I199" i="1"/>
  <c r="I92" i="1"/>
  <c r="I519" i="1"/>
  <c r="I78" i="1"/>
  <c r="I707" i="1"/>
  <c r="I269" i="1"/>
  <c r="I764" i="1"/>
  <c r="I492" i="1"/>
  <c r="I765" i="1"/>
  <c r="I9" i="1"/>
  <c r="I212" i="1"/>
  <c r="I639" i="1"/>
  <c r="I766" i="1"/>
  <c r="I705" i="1"/>
  <c r="I89" i="1"/>
  <c r="I576" i="1"/>
  <c r="I577" i="1"/>
  <c r="I216" i="1"/>
  <c r="I714" i="1"/>
  <c r="I376" i="1"/>
  <c r="I209" i="1"/>
  <c r="I208" i="1"/>
  <c r="I496" i="1"/>
  <c r="I79" i="1"/>
  <c r="I182" i="1"/>
  <c r="I310" i="1"/>
  <c r="I229" i="1"/>
  <c r="I157" i="1"/>
  <c r="I767" i="1"/>
  <c r="I421" i="1"/>
  <c r="I104" i="1"/>
  <c r="I170" i="1"/>
  <c r="I118" i="1"/>
  <c r="I415" i="1"/>
  <c r="I155" i="1"/>
  <c r="I768" i="1"/>
  <c r="I380" i="1"/>
  <c r="I204" i="1"/>
  <c r="I587" i="1"/>
  <c r="I86" i="1"/>
  <c r="I35" i="1"/>
  <c r="I393" i="1"/>
  <c r="I271" i="1"/>
  <c r="I433" i="1"/>
  <c r="I686" i="1"/>
  <c r="I554" i="1"/>
  <c r="I218" i="1"/>
  <c r="I39" i="1"/>
  <c r="I517" i="1"/>
  <c r="I373" i="1"/>
  <c r="I138" i="1"/>
  <c r="I538" i="1"/>
  <c r="I262" i="1"/>
  <c r="I184" i="1"/>
  <c r="I125" i="1"/>
  <c r="I71" i="1"/>
  <c r="I312" i="1"/>
  <c r="I328" i="1"/>
  <c r="I74" i="1"/>
  <c r="I15" i="1"/>
  <c r="I528" i="1"/>
  <c r="I440" i="1"/>
  <c r="I148" i="1"/>
  <c r="I619" i="1"/>
  <c r="I91" i="1"/>
  <c r="I122" i="1"/>
  <c r="I55" i="1"/>
  <c r="I46" i="1"/>
  <c r="I234" i="1"/>
  <c r="I43" i="1"/>
  <c r="I137" i="1"/>
  <c r="I321" i="1"/>
  <c r="I131" i="1"/>
  <c r="I267" i="1"/>
  <c r="I110" i="1"/>
  <c r="I69" i="1"/>
  <c r="I417" i="1"/>
  <c r="I109" i="1"/>
  <c r="I161" i="1"/>
  <c r="I16" i="1"/>
  <c r="I72" i="1"/>
  <c r="I228" i="1"/>
  <c r="I596" i="1"/>
  <c r="I381" i="1"/>
  <c r="I374" i="1"/>
  <c r="I115" i="1"/>
  <c r="I56" i="1"/>
  <c r="I265" i="1"/>
  <c r="I240" i="1"/>
  <c r="I703" i="1"/>
  <c r="I486" i="1"/>
  <c r="I48" i="1"/>
  <c r="I120" i="1"/>
  <c r="I139" i="1"/>
  <c r="I721" i="1"/>
  <c r="I371" i="1"/>
  <c r="I132" i="1"/>
  <c r="I99" i="1"/>
  <c r="I629" i="1"/>
  <c r="I233" i="1"/>
  <c r="I430" i="1"/>
  <c r="I83" i="1"/>
  <c r="I245" i="1"/>
  <c r="I93" i="1"/>
  <c r="I261" i="1"/>
  <c r="I26" i="1"/>
  <c r="I227" i="1"/>
  <c r="I243" i="1"/>
  <c r="I446" i="1"/>
  <c r="I77" i="1"/>
  <c r="I258" i="1"/>
  <c r="I298" i="1"/>
  <c r="I361" i="1"/>
  <c r="I230" i="1"/>
  <c r="I235" i="1"/>
  <c r="I20" i="1"/>
  <c r="I367" i="1"/>
  <c r="I73" i="1"/>
  <c r="I606" i="1"/>
  <c r="I106" i="1"/>
  <c r="I769" i="1"/>
  <c r="I770" i="1"/>
  <c r="I102" i="1"/>
  <c r="I771" i="1"/>
  <c r="I301" i="1"/>
  <c r="I476" i="1"/>
  <c r="I358" i="1"/>
  <c r="I60" i="1"/>
  <c r="I153" i="1"/>
  <c r="I710" i="1"/>
  <c r="I604" i="1"/>
  <c r="I140" i="1"/>
  <c r="I451" i="1"/>
  <c r="I600" i="1"/>
  <c r="I221" i="1"/>
  <c r="I548" i="1"/>
  <c r="I661" i="1"/>
  <c r="I698" i="1"/>
  <c r="I163" i="1"/>
  <c r="I8" i="1"/>
  <c r="I718" i="1"/>
  <c r="I207" i="1"/>
  <c r="I341" i="1"/>
  <c r="I347" i="1"/>
  <c r="I353" i="1"/>
  <c r="I303" i="1"/>
  <c r="I474" i="1"/>
  <c r="I80" i="1"/>
  <c r="I306" i="1"/>
  <c r="I422" i="1"/>
  <c r="I772" i="1"/>
  <c r="I396" i="1"/>
  <c r="I327" i="1"/>
  <c r="I45" i="1"/>
  <c r="I133" i="1"/>
  <c r="I112" i="1"/>
  <c r="I568" i="1"/>
  <c r="I38" i="1"/>
  <c r="I674" i="1"/>
  <c r="I773" i="1"/>
  <c r="I552" i="1"/>
  <c r="I594" i="1"/>
  <c r="I541" i="1"/>
  <c r="I272" i="1"/>
  <c r="I547" i="1"/>
  <c r="I260" i="1"/>
  <c r="I550" i="1"/>
  <c r="I614" i="1"/>
  <c r="I724" i="1"/>
  <c r="I634" i="1"/>
  <c r="I644" i="1"/>
  <c r="I774" i="1"/>
  <c r="I297" i="1"/>
  <c r="I580" i="1"/>
  <c r="I775" i="1"/>
  <c r="I776" i="1"/>
  <c r="I466" i="1"/>
  <c r="I558" i="1"/>
  <c r="I334" i="1"/>
  <c r="I777" i="1"/>
  <c r="I497" i="1"/>
  <c r="I442" i="1"/>
  <c r="I192" i="1"/>
  <c r="I369" i="1"/>
  <c r="I662" i="1"/>
  <c r="I778" i="1"/>
  <c r="I152" i="1"/>
  <c r="I398" i="1"/>
  <c r="I521" i="1"/>
  <c r="I779" i="1"/>
  <c r="I780" i="1"/>
  <c r="I458" i="1"/>
  <c r="I564" i="1"/>
  <c r="I436" i="1"/>
  <c r="I300" i="1"/>
  <c r="I314" i="1"/>
  <c r="I518" i="1"/>
  <c r="I712" i="1"/>
  <c r="I534" i="1"/>
  <c r="I781" i="1"/>
  <c r="I392" i="1"/>
  <c r="I370" i="1"/>
  <c r="I395" i="1"/>
  <c r="I151" i="1"/>
  <c r="I316" i="1"/>
  <c r="H652" i="1"/>
  <c r="H731" i="1"/>
  <c r="H10" i="1"/>
  <c r="H681" i="1"/>
  <c r="H657" i="1"/>
  <c r="H195" i="1"/>
  <c r="H666" i="1"/>
  <c r="H147" i="1"/>
  <c r="H631" i="1"/>
  <c r="H143" i="1"/>
  <c r="H608" i="1"/>
  <c r="H567" i="1"/>
  <c r="H688" i="1"/>
  <c r="H326" i="1"/>
  <c r="H126" i="1"/>
  <c r="H489" i="1"/>
  <c r="H732" i="1"/>
  <c r="H733" i="1"/>
  <c r="H598" i="1"/>
  <c r="H277" i="1"/>
  <c r="H694" i="1"/>
  <c r="H123" i="1"/>
  <c r="H136" i="1"/>
  <c r="H650" i="1"/>
  <c r="H734" i="1"/>
  <c r="H656" i="1"/>
  <c r="H117" i="1"/>
  <c r="H624" i="1"/>
  <c r="H679" i="1"/>
  <c r="H438" i="1"/>
  <c r="H561" i="1"/>
  <c r="H573" i="1"/>
  <c r="H346" i="1"/>
  <c r="H502" i="1"/>
  <c r="H399" i="1"/>
  <c r="H408" i="1"/>
  <c r="H471" i="1"/>
  <c r="H448" i="1"/>
  <c r="H488" i="1"/>
  <c r="H704" i="1"/>
  <c r="H4" i="1"/>
  <c r="H599" i="1"/>
  <c r="H405" i="1"/>
  <c r="H266" i="1"/>
  <c r="H59" i="1"/>
  <c r="H150" i="1"/>
  <c r="H116" i="1"/>
  <c r="H658" i="1"/>
  <c r="H394" i="1"/>
  <c r="H735" i="1"/>
  <c r="H655" i="1"/>
  <c r="H363" i="1"/>
  <c r="H424" i="1"/>
  <c r="H28" i="1"/>
  <c r="H522" i="1"/>
  <c r="H351" i="1"/>
  <c r="H63" i="1"/>
  <c r="H431" i="1"/>
  <c r="H725" i="1"/>
  <c r="H270" i="1"/>
  <c r="H96" i="1"/>
  <c r="H510" i="1"/>
  <c r="H263" i="1"/>
  <c r="H702" i="1"/>
  <c r="H17" i="1"/>
  <c r="H727" i="1"/>
  <c r="H31" i="1"/>
  <c r="H385" i="1"/>
  <c r="H177" i="1"/>
  <c r="H146" i="1"/>
  <c r="H603" i="1"/>
  <c r="H585" i="1"/>
  <c r="H366" i="1"/>
  <c r="H479" i="1"/>
  <c r="H508" i="1"/>
  <c r="H461" i="1"/>
  <c r="H425" i="1"/>
  <c r="H671" i="1"/>
  <c r="H388" i="1"/>
  <c r="H579" i="1"/>
  <c r="H283" i="1"/>
  <c r="H441" i="1"/>
  <c r="H418" i="1"/>
  <c r="H174" i="1"/>
  <c r="H437" i="1"/>
  <c r="H404" i="1"/>
  <c r="H455" i="1"/>
  <c r="H238" i="1"/>
  <c r="H317" i="1"/>
  <c r="H156" i="1"/>
  <c r="H453" i="1"/>
  <c r="H302" i="1"/>
  <c r="H618" i="1"/>
  <c r="H635" i="1"/>
  <c r="H525" i="1"/>
  <c r="H255" i="1"/>
  <c r="H107" i="1"/>
  <c r="H633" i="1"/>
  <c r="H320" i="1"/>
  <c r="H523" i="1"/>
  <c r="H736" i="1"/>
  <c r="H410" i="1"/>
  <c r="H478" i="1"/>
  <c r="H540" i="1"/>
  <c r="H533" i="1"/>
  <c r="H414" i="1"/>
  <c r="H315" i="1"/>
  <c r="H677" i="1"/>
  <c r="H333" i="1"/>
  <c r="H648" i="1"/>
  <c r="H11" i="1"/>
  <c r="H295" i="1"/>
  <c r="H193" i="1"/>
  <c r="H480" i="1"/>
  <c r="H729" i="1"/>
  <c r="H188" i="1"/>
  <c r="H532" i="1"/>
  <c r="H582" i="1"/>
  <c r="H57" i="1"/>
  <c r="H637" i="1"/>
  <c r="H737" i="1"/>
  <c r="H670" i="1"/>
  <c r="H337" i="1"/>
  <c r="H464" i="1"/>
  <c r="H368" i="1"/>
  <c r="H719" i="1"/>
  <c r="H330" i="1"/>
  <c r="H97" i="1"/>
  <c r="H256" i="1"/>
  <c r="H64" i="1"/>
  <c r="H452" i="1"/>
  <c r="H411" i="1"/>
  <c r="H490" i="1"/>
  <c r="H288" i="1"/>
  <c r="H589" i="1"/>
  <c r="H40" i="1"/>
  <c r="H713" i="1"/>
  <c r="H194" i="1"/>
  <c r="H420" i="1"/>
  <c r="H210" i="1"/>
  <c r="H124" i="1"/>
  <c r="H289" i="1"/>
  <c r="H653" i="1"/>
  <c r="H142" i="1"/>
  <c r="H190" i="1"/>
  <c r="H649" i="1"/>
  <c r="H198" i="1"/>
  <c r="H24" i="1"/>
  <c r="H456" i="1"/>
  <c r="H44" i="1"/>
  <c r="H622" i="1"/>
  <c r="H185" i="1"/>
  <c r="H597" i="1"/>
  <c r="H51" i="1"/>
  <c r="H477" i="1"/>
  <c r="H699" i="1"/>
  <c r="H154" i="1"/>
  <c r="H706" i="1"/>
  <c r="H591" i="1"/>
  <c r="H709" i="1"/>
  <c r="H412" i="1"/>
  <c r="H61" i="1"/>
  <c r="H162" i="1"/>
  <c r="H145" i="1"/>
  <c r="H62" i="1"/>
  <c r="H527" i="1"/>
  <c r="H94" i="1"/>
  <c r="H164" i="1"/>
  <c r="H434" i="1"/>
  <c r="H711" i="1"/>
  <c r="H68" i="1"/>
  <c r="H683" i="1"/>
  <c r="H332" i="1"/>
  <c r="H196" i="1"/>
  <c r="H636" i="1"/>
  <c r="H111" i="1"/>
  <c r="H483" i="1"/>
  <c r="H675" i="1"/>
  <c r="H738" i="1"/>
  <c r="H739" i="1"/>
  <c r="H273" i="1"/>
  <c r="H248" i="1"/>
  <c r="H516" i="1"/>
  <c r="H672" i="1"/>
  <c r="H740" i="1"/>
  <c r="H515" i="1"/>
  <c r="H584" i="1"/>
  <c r="H511" i="1"/>
  <c r="H205" i="1"/>
  <c r="H159" i="1"/>
  <c r="H23" i="1"/>
  <c r="H384" i="1"/>
  <c r="H166" i="1"/>
  <c r="H173" i="1"/>
  <c r="H54" i="1"/>
  <c r="H435" i="1"/>
  <c r="H575" i="1"/>
  <c r="H67" i="1"/>
  <c r="H468" i="1"/>
  <c r="H25" i="1"/>
  <c r="H19" i="1"/>
  <c r="H42" i="1"/>
  <c r="H447" i="1"/>
  <c r="H342" i="1"/>
  <c r="H423" i="1"/>
  <c r="H560" i="1"/>
  <c r="H543" i="1"/>
  <c r="H87" i="1"/>
  <c r="H741" i="1"/>
  <c r="H119" i="1"/>
  <c r="H645" i="1"/>
  <c r="H402" i="1"/>
  <c r="H160" i="1"/>
  <c r="H279" i="1"/>
  <c r="H264" i="1"/>
  <c r="H285" i="1"/>
  <c r="H282" i="1"/>
  <c r="H340" i="1"/>
  <c r="H524" i="1"/>
  <c r="H331" i="1"/>
  <c r="H419" i="1"/>
  <c r="H231" i="1"/>
  <c r="H278" i="1"/>
  <c r="H103" i="1"/>
  <c r="H127" i="1"/>
  <c r="H5" i="1"/>
  <c r="H201" i="1"/>
  <c r="H47" i="1"/>
  <c r="H617" i="1"/>
  <c r="H223" i="1"/>
  <c r="H669" i="1"/>
  <c r="H499" i="1"/>
  <c r="H304" i="1"/>
  <c r="H588" i="1"/>
  <c r="H254" i="1"/>
  <c r="H98" i="1"/>
  <c r="H134" i="1"/>
  <c r="H742" i="1"/>
  <c r="H275" i="1"/>
  <c r="H403" i="1"/>
  <c r="H498" i="1"/>
  <c r="H249" i="1"/>
  <c r="H34" i="1"/>
  <c r="H53" i="1"/>
  <c r="H728" i="1"/>
  <c r="H220" i="1"/>
  <c r="H526" i="1"/>
  <c r="H638" i="1"/>
  <c r="H181" i="1"/>
  <c r="H723" i="1"/>
  <c r="H352" i="1"/>
  <c r="H88" i="1"/>
  <c r="H247" i="1"/>
  <c r="H743" i="1"/>
  <c r="H296" i="1"/>
  <c r="H191" i="1"/>
  <c r="H90" i="1"/>
  <c r="H509" i="1"/>
  <c r="H101" i="1"/>
  <c r="H197" i="1"/>
  <c r="H640" i="1"/>
  <c r="H344" i="1"/>
  <c r="H730" i="1"/>
  <c r="H744" i="1"/>
  <c r="H673" i="1"/>
  <c r="H276" i="1"/>
  <c r="H158" i="1"/>
  <c r="H292" i="1"/>
  <c r="H529" i="1"/>
  <c r="H356" i="1"/>
  <c r="H565" i="1"/>
  <c r="H307" i="1"/>
  <c r="H206" i="1"/>
  <c r="H684" i="1"/>
  <c r="H175" i="1"/>
  <c r="H322" i="1"/>
  <c r="H129" i="1"/>
  <c r="H544" i="1"/>
  <c r="H481" i="1"/>
  <c r="H654" i="1"/>
  <c r="H416" i="1"/>
  <c r="H239" i="1"/>
  <c r="H491" i="1"/>
  <c r="H280" i="1"/>
  <c r="H149" i="1"/>
  <c r="H130" i="1"/>
  <c r="H135" i="1"/>
  <c r="H678" i="1"/>
  <c r="H708" i="1"/>
  <c r="H647" i="1"/>
  <c r="H578" i="1"/>
  <c r="H443" i="1"/>
  <c r="H620" i="1"/>
  <c r="H178" i="1"/>
  <c r="H413" i="1"/>
  <c r="H75" i="1"/>
  <c r="H715" i="1"/>
  <c r="H595" i="1"/>
  <c r="H701" i="1"/>
  <c r="H281" i="1"/>
  <c r="H167" i="1"/>
  <c r="H664" i="1"/>
  <c r="H605" i="1"/>
  <c r="H203" i="1"/>
  <c r="H611" i="1"/>
  <c r="H609" i="1"/>
  <c r="H6" i="1"/>
  <c r="H226" i="1"/>
  <c r="H121" i="1"/>
  <c r="H439" i="1"/>
  <c r="H716" i="1"/>
  <c r="H81" i="1"/>
  <c r="H717" i="1"/>
  <c r="H607" i="1"/>
  <c r="H559" i="1"/>
  <c r="H82" i="1"/>
  <c r="H745" i="1"/>
  <c r="H454" i="1"/>
  <c r="H397" i="1"/>
  <c r="H651" i="1"/>
  <c r="H549" i="1"/>
  <c r="H318" i="1"/>
  <c r="H12" i="1"/>
  <c r="H377" i="1"/>
  <c r="H555" i="1"/>
  <c r="H470" i="1"/>
  <c r="H581" i="1"/>
  <c r="H225" i="1"/>
  <c r="H313" i="1"/>
  <c r="H287" i="1"/>
  <c r="H242" i="1"/>
  <c r="H566" i="1"/>
  <c r="H294" i="1"/>
  <c r="H563" i="1"/>
  <c r="H457" i="1"/>
  <c r="H274" i="1"/>
  <c r="H530" i="1"/>
  <c r="H506" i="1"/>
  <c r="H171" i="1"/>
  <c r="H643" i="1"/>
  <c r="H592" i="1"/>
  <c r="H610" i="1"/>
  <c r="H409" i="1"/>
  <c r="H482" i="1"/>
  <c r="H95" i="1"/>
  <c r="H290" i="1"/>
  <c r="H339" i="1"/>
  <c r="H324" i="1"/>
  <c r="H284" i="1"/>
  <c r="H586" i="1"/>
  <c r="H668" i="1"/>
  <c r="H465" i="1"/>
  <c r="H574" i="1"/>
  <c r="H27" i="1"/>
  <c r="H219" i="1"/>
  <c r="H484" i="1"/>
  <c r="H372" i="1"/>
  <c r="H176" i="1"/>
  <c r="H36" i="1"/>
  <c r="H625" i="1"/>
  <c r="H259" i="1"/>
  <c r="H391" i="1"/>
  <c r="H539" i="1"/>
  <c r="H113" i="1"/>
  <c r="H390" i="1"/>
  <c r="H545" i="1"/>
  <c r="H250" i="1"/>
  <c r="H676" i="1"/>
  <c r="H144" i="1"/>
  <c r="H213" i="1"/>
  <c r="H364" i="1"/>
  <c r="H172" i="1"/>
  <c r="H387" i="1"/>
  <c r="H531" i="1"/>
  <c r="H504" i="1"/>
  <c r="H467" i="1"/>
  <c r="H685" i="1"/>
  <c r="H407" i="1"/>
  <c r="H487" i="1"/>
  <c r="H141" i="1"/>
  <c r="H627" i="1"/>
  <c r="H746" i="1"/>
  <c r="H503" i="1"/>
  <c r="H29" i="1"/>
  <c r="H22" i="1"/>
  <c r="H100" i="1"/>
  <c r="H569" i="1"/>
  <c r="H630" i="1"/>
  <c r="H747" i="1"/>
  <c r="H244" i="1"/>
  <c r="H542" i="1"/>
  <c r="H720" i="1"/>
  <c r="H375" i="1"/>
  <c r="H379" i="1"/>
  <c r="H659" i="1"/>
  <c r="H665" i="1"/>
  <c r="H108" i="1"/>
  <c r="H748" i="1"/>
  <c r="H700" i="1"/>
  <c r="H305" i="1"/>
  <c r="H689" i="1"/>
  <c r="H642" i="1"/>
  <c r="H697" i="1"/>
  <c r="H749" i="1"/>
  <c r="H570" i="1"/>
  <c r="H359" i="1"/>
  <c r="H323" i="1"/>
  <c r="H750" i="1"/>
  <c r="H512" i="1"/>
  <c r="H459" i="1"/>
  <c r="H722" i="1"/>
  <c r="H189" i="1"/>
  <c r="H338" i="1"/>
  <c r="H751" i="1"/>
  <c r="H667" i="1"/>
  <c r="H114" i="1"/>
  <c r="H202" i="1"/>
  <c r="H357" i="1"/>
  <c r="H350" i="1"/>
  <c r="H562" i="1"/>
  <c r="H752" i="1"/>
  <c r="H494" i="1"/>
  <c r="H546" i="1"/>
  <c r="H52" i="1"/>
  <c r="H355" i="1"/>
  <c r="H257" i="1"/>
  <c r="H319" i="1"/>
  <c r="H343" i="1"/>
  <c r="H251" i="1"/>
  <c r="H76" i="1"/>
  <c r="H553" i="1"/>
  <c r="H693" i="1"/>
  <c r="H520" i="1"/>
  <c r="H460" i="1"/>
  <c r="H495" i="1"/>
  <c r="H386" i="1"/>
  <c r="H400" i="1"/>
  <c r="H382" i="1"/>
  <c r="H691" i="1"/>
  <c r="H463" i="1"/>
  <c r="H214" i="1"/>
  <c r="H18" i="1"/>
  <c r="H593" i="1"/>
  <c r="H615" i="1"/>
  <c r="H472" i="1"/>
  <c r="H616" i="1"/>
  <c r="H551" i="1"/>
  <c r="H286" i="1"/>
  <c r="H186" i="1"/>
  <c r="H660" i="1"/>
  <c r="H500" i="1"/>
  <c r="H753" i="1"/>
  <c r="H299" i="1"/>
  <c r="H65" i="1"/>
  <c r="H626" i="1"/>
  <c r="H696" i="1"/>
  <c r="H217" i="1"/>
  <c r="H536" i="1"/>
  <c r="H501" i="1"/>
  <c r="H754" i="1"/>
  <c r="H621" i="1"/>
  <c r="H252" i="1"/>
  <c r="H755" i="1"/>
  <c r="H756" i="1"/>
  <c r="H513" i="1"/>
  <c r="H571" i="1"/>
  <c r="H427" i="1"/>
  <c r="H21" i="1"/>
  <c r="H514" i="1"/>
  <c r="H365" i="1"/>
  <c r="H556" i="1"/>
  <c r="H32" i="1"/>
  <c r="H572" i="1"/>
  <c r="H450" i="1"/>
  <c r="H13" i="1"/>
  <c r="H613" i="1"/>
  <c r="H426" i="1"/>
  <c r="H37" i="1"/>
  <c r="H169" i="1"/>
  <c r="H462" i="1"/>
  <c r="H449" i="1"/>
  <c r="H362" i="1"/>
  <c r="H50" i="1"/>
  <c r="H485" i="1"/>
  <c r="H66" i="1"/>
  <c r="H85" i="1"/>
  <c r="H58" i="1"/>
  <c r="H224" i="1"/>
  <c r="H726" i="1"/>
  <c r="H293" i="1"/>
  <c r="H311" i="1"/>
  <c r="H30" i="1"/>
  <c r="H84" i="1"/>
  <c r="H200" i="1"/>
  <c r="H695" i="1"/>
  <c r="H232" i="1"/>
  <c r="H70" i="1"/>
  <c r="H348" i="1"/>
  <c r="H325" i="1"/>
  <c r="H757" i="1"/>
  <c r="H623" i="1"/>
  <c r="H612" i="1"/>
  <c r="H473" i="1"/>
  <c r="H215" i="1"/>
  <c r="H444" i="1"/>
  <c r="H445" i="1"/>
  <c r="H41" i="1"/>
  <c r="H475" i="1"/>
  <c r="H469" i="1"/>
  <c r="H211" i="1"/>
  <c r="H507" i="1"/>
  <c r="H687" i="1"/>
  <c r="H680" i="1"/>
  <c r="H646" i="1"/>
  <c r="H432" i="1"/>
  <c r="H758" i="1"/>
  <c r="H428" i="1"/>
  <c r="H759" i="1"/>
  <c r="H537" i="1"/>
  <c r="H602" i="1"/>
  <c r="H187" i="1"/>
  <c r="H641" i="1"/>
  <c r="H590" i="1"/>
  <c r="H406" i="1"/>
  <c r="H663" i="1"/>
  <c r="H336" i="1"/>
  <c r="H354" i="1"/>
  <c r="H557" i="1"/>
  <c r="H360" i="1"/>
  <c r="H601" i="1"/>
  <c r="H632" i="1"/>
  <c r="H692" i="1"/>
  <c r="H222" i="1"/>
  <c r="H760" i="1"/>
  <c r="H14" i="1"/>
  <c r="H291" i="1"/>
  <c r="H761" i="1"/>
  <c r="H33" i="1"/>
  <c r="H535" i="1"/>
  <c r="H429" i="1"/>
  <c r="H308" i="1"/>
  <c r="H762" i="1"/>
  <c r="H179" i="1"/>
  <c r="H165" i="1"/>
  <c r="H7" i="1"/>
  <c r="H378" i="1"/>
  <c r="H389" i="1"/>
  <c r="H253" i="1"/>
  <c r="H105" i="1"/>
  <c r="H268" i="1"/>
  <c r="H246" i="1"/>
  <c r="H682" i="1"/>
  <c r="H236" i="1"/>
  <c r="H349" i="1"/>
  <c r="H763" i="1"/>
  <c r="H241" i="1"/>
  <c r="H383" i="1"/>
  <c r="H505" i="1"/>
  <c r="H183" i="1"/>
  <c r="H49" i="1"/>
  <c r="H345" i="1"/>
  <c r="H199" i="1"/>
  <c r="H92" i="1"/>
  <c r="H519" i="1"/>
  <c r="H78" i="1"/>
  <c r="H707" i="1"/>
  <c r="H269" i="1"/>
  <c r="H764" i="1"/>
  <c r="H492" i="1"/>
  <c r="H765" i="1"/>
  <c r="H9" i="1"/>
  <c r="H212" i="1"/>
  <c r="H639" i="1"/>
  <c r="H766" i="1"/>
  <c r="H705" i="1"/>
  <c r="H89" i="1"/>
  <c r="H576" i="1"/>
  <c r="H577" i="1"/>
  <c r="H216" i="1"/>
  <c r="H714" i="1"/>
  <c r="H376" i="1"/>
  <c r="H209" i="1"/>
  <c r="H208" i="1"/>
  <c r="H496" i="1"/>
  <c r="H79" i="1"/>
  <c r="H182" i="1"/>
  <c r="H310" i="1"/>
  <c r="H229" i="1"/>
  <c r="H157" i="1"/>
  <c r="H767" i="1"/>
  <c r="H421" i="1"/>
  <c r="H104" i="1"/>
  <c r="H170" i="1"/>
  <c r="H118" i="1"/>
  <c r="H415" i="1"/>
  <c r="H155" i="1"/>
  <c r="H768" i="1"/>
  <c r="H380" i="1"/>
  <c r="H204" i="1"/>
  <c r="H587" i="1"/>
  <c r="H86" i="1"/>
  <c r="H35" i="1"/>
  <c r="H393" i="1"/>
  <c r="H271" i="1"/>
  <c r="H433" i="1"/>
  <c r="H686" i="1"/>
  <c r="H554" i="1"/>
  <c r="H218" i="1"/>
  <c r="H39" i="1"/>
  <c r="H517" i="1"/>
  <c r="H373" i="1"/>
  <c r="H138" i="1"/>
  <c r="H538" i="1"/>
  <c r="H262" i="1"/>
  <c r="H184" i="1"/>
  <c r="H125" i="1"/>
  <c r="H71" i="1"/>
  <c r="H312" i="1"/>
  <c r="H328" i="1"/>
  <c r="H74" i="1"/>
  <c r="H15" i="1"/>
  <c r="H528" i="1"/>
  <c r="H440" i="1"/>
  <c r="H148" i="1"/>
  <c r="H619" i="1"/>
  <c r="H91" i="1"/>
  <c r="H122" i="1"/>
  <c r="H55" i="1"/>
  <c r="H46" i="1"/>
  <c r="H234" i="1"/>
  <c r="H43" i="1"/>
  <c r="H137" i="1"/>
  <c r="H321" i="1"/>
  <c r="H131" i="1"/>
  <c r="H267" i="1"/>
  <c r="H110" i="1"/>
  <c r="H69" i="1"/>
  <c r="H417" i="1"/>
  <c r="H109" i="1"/>
  <c r="H161" i="1"/>
  <c r="H16" i="1"/>
  <c r="H72" i="1"/>
  <c r="H228" i="1"/>
  <c r="H596" i="1"/>
  <c r="H381" i="1"/>
  <c r="H374" i="1"/>
  <c r="H115" i="1"/>
  <c r="H56" i="1"/>
  <c r="H265" i="1"/>
  <c r="H240" i="1"/>
  <c r="H703" i="1"/>
  <c r="H486" i="1"/>
  <c r="H48" i="1"/>
  <c r="H120" i="1"/>
  <c r="H139" i="1"/>
  <c r="H721" i="1"/>
  <c r="H371" i="1"/>
  <c r="H132" i="1"/>
  <c r="H99" i="1"/>
  <c r="H629" i="1"/>
  <c r="H233" i="1"/>
  <c r="H430" i="1"/>
  <c r="H83" i="1"/>
  <c r="H245" i="1"/>
  <c r="H93" i="1"/>
  <c r="H261" i="1"/>
  <c r="H26" i="1"/>
  <c r="H227" i="1"/>
  <c r="H243" i="1"/>
  <c r="H446" i="1"/>
  <c r="H77" i="1"/>
  <c r="H258" i="1"/>
  <c r="H298" i="1"/>
  <c r="H361" i="1"/>
  <c r="H230" i="1"/>
  <c r="H235" i="1"/>
  <c r="H20" i="1"/>
  <c r="H367" i="1"/>
  <c r="H73" i="1"/>
  <c r="H606" i="1"/>
  <c r="H106" i="1"/>
  <c r="H769" i="1"/>
  <c r="H770" i="1"/>
  <c r="H102" i="1"/>
  <c r="H771" i="1"/>
  <c r="H301" i="1"/>
  <c r="H476" i="1"/>
  <c r="H358" i="1"/>
  <c r="H60" i="1"/>
  <c r="H153" i="1"/>
  <c r="H710" i="1"/>
  <c r="H604" i="1"/>
  <c r="H140" i="1"/>
  <c r="H451" i="1"/>
  <c r="H600" i="1"/>
  <c r="H221" i="1"/>
  <c r="H548" i="1"/>
  <c r="H661" i="1"/>
  <c r="H698" i="1"/>
  <c r="H163" i="1"/>
  <c r="H8" i="1"/>
  <c r="H718" i="1"/>
  <c r="H207" i="1"/>
  <c r="H341" i="1"/>
  <c r="H347" i="1"/>
  <c r="H353" i="1"/>
  <c r="H303" i="1"/>
  <c r="H474" i="1"/>
  <c r="H80" i="1"/>
  <c r="H306" i="1"/>
  <c r="H422" i="1"/>
  <c r="H772" i="1"/>
  <c r="H396" i="1"/>
  <c r="H327" i="1"/>
  <c r="H45" i="1"/>
  <c r="H133" i="1"/>
  <c r="H112" i="1"/>
  <c r="H568" i="1"/>
  <c r="H38" i="1"/>
  <c r="H674" i="1"/>
  <c r="H773" i="1"/>
  <c r="H552" i="1"/>
  <c r="H594" i="1"/>
  <c r="H541" i="1"/>
  <c r="H272" i="1"/>
  <c r="H547" i="1"/>
  <c r="H260" i="1"/>
  <c r="H550" i="1"/>
  <c r="H614" i="1"/>
  <c r="H724" i="1"/>
  <c r="H634" i="1"/>
  <c r="H644" i="1"/>
  <c r="H774" i="1"/>
  <c r="H297" i="1"/>
  <c r="H580" i="1"/>
  <c r="H775" i="1"/>
  <c r="H776" i="1"/>
  <c r="H466" i="1"/>
  <c r="H558" i="1"/>
  <c r="H334" i="1"/>
  <c r="H777" i="1"/>
  <c r="H497" i="1"/>
  <c r="H442" i="1"/>
  <c r="H192" i="1"/>
  <c r="H369" i="1"/>
  <c r="H662" i="1"/>
  <c r="H778" i="1"/>
  <c r="H152" i="1"/>
  <c r="H398" i="1"/>
  <c r="H521" i="1"/>
  <c r="H779" i="1"/>
  <c r="H780" i="1"/>
  <c r="H458" i="1"/>
  <c r="H564" i="1"/>
  <c r="H436" i="1"/>
  <c r="H300" i="1"/>
  <c r="H314" i="1"/>
  <c r="H518" i="1"/>
  <c r="H712" i="1"/>
  <c r="H534" i="1"/>
  <c r="H781" i="1"/>
  <c r="H392" i="1"/>
  <c r="H370" i="1"/>
  <c r="H395" i="1"/>
  <c r="H151" i="1"/>
  <c r="H316" i="1"/>
  <c r="A48" i="4" l="1"/>
  <c r="E48" i="4"/>
  <c r="B48" i="4"/>
  <c r="F48" i="4"/>
  <c r="C48" i="4"/>
  <c r="D242" i="3"/>
  <c r="H242" i="3"/>
  <c r="F242" i="3"/>
  <c r="C242" i="3"/>
  <c r="G242" i="3"/>
  <c r="C237" i="3"/>
  <c r="G237" i="3"/>
  <c r="B242" i="3"/>
  <c r="F237" i="3"/>
  <c r="E242" i="3"/>
  <c r="I242" i="3"/>
  <c r="D237" i="3"/>
  <c r="H237" i="3"/>
  <c r="E237" i="3"/>
  <c r="I237" i="3"/>
  <c r="B237" i="3"/>
  <c r="F821" i="1"/>
  <c r="C821" i="1"/>
  <c r="G821" i="1"/>
  <c r="G794" i="1"/>
  <c r="G802" i="1"/>
  <c r="B821" i="1"/>
  <c r="F804" i="1"/>
  <c r="F789" i="1"/>
  <c r="G790" i="1"/>
  <c r="D821" i="1"/>
  <c r="H821" i="1"/>
  <c r="F802" i="1"/>
  <c r="E821" i="1"/>
  <c r="I821" i="1"/>
  <c r="G787" i="1"/>
  <c r="F793" i="1"/>
  <c r="F816" i="1"/>
  <c r="G814" i="1"/>
  <c r="F814" i="1"/>
  <c r="F812" i="1"/>
  <c r="G812" i="1"/>
  <c r="G811" i="1"/>
  <c r="F811" i="1"/>
  <c r="G810" i="1"/>
  <c r="F810" i="1"/>
  <c r="F808" i="1"/>
  <c r="G808" i="1"/>
  <c r="G807" i="1"/>
  <c r="F807" i="1"/>
  <c r="G806" i="1"/>
  <c r="F806" i="1"/>
  <c r="F803" i="1"/>
  <c r="F798" i="1"/>
  <c r="G798" i="1"/>
  <c r="F801" i="1"/>
  <c r="F799" i="1"/>
  <c r="F797" i="1"/>
  <c r="F796" i="1"/>
  <c r="F795" i="1"/>
  <c r="F794" i="1"/>
  <c r="G791" i="1"/>
  <c r="F791" i="1"/>
  <c r="F786" i="1"/>
  <c r="G816" i="1"/>
  <c r="F809" i="1"/>
  <c r="F813" i="1"/>
  <c r="F815" i="1"/>
  <c r="G815" i="1"/>
  <c r="F805" i="1"/>
  <c r="G797" i="1"/>
  <c r="G801" i="1"/>
  <c r="G805" i="1"/>
  <c r="G809" i="1"/>
  <c r="G813" i="1"/>
  <c r="D692" i="2" l="1"/>
  <c r="D674" i="2"/>
  <c r="C703" i="2"/>
  <c r="A708" i="2" l="1"/>
  <c r="E708" i="2"/>
  <c r="B708" i="2"/>
  <c r="F708" i="2"/>
  <c r="E713" i="2"/>
  <c r="F713" i="2"/>
  <c r="A713" i="2"/>
  <c r="B713" i="2"/>
  <c r="D713" i="2"/>
  <c r="G708" i="2"/>
  <c r="H708" i="2"/>
  <c r="G713" i="2"/>
  <c r="H713" i="2"/>
  <c r="C708" i="2"/>
  <c r="D708" i="2"/>
  <c r="C713" i="2"/>
  <c r="G689" i="2"/>
  <c r="G686" i="2"/>
  <c r="G691" i="2"/>
  <c r="G692" i="2"/>
  <c r="G675" i="2"/>
  <c r="G693" i="2"/>
  <c r="G695" i="2"/>
  <c r="G694" i="2"/>
  <c r="G673" i="2"/>
  <c r="G674" i="2"/>
  <c r="G685" i="2"/>
  <c r="G680" i="2"/>
  <c r="F676" i="2"/>
  <c r="F697" i="2"/>
  <c r="F678" i="2"/>
  <c r="F688" i="2"/>
  <c r="F681" i="2"/>
  <c r="F690" i="2"/>
  <c r="F698" i="2"/>
  <c r="F684" i="2"/>
  <c r="F679" i="2"/>
  <c r="F696" i="2"/>
  <c r="F700" i="2"/>
  <c r="F677" i="2"/>
  <c r="G696" i="2"/>
  <c r="G697" i="2"/>
  <c r="F686" i="2"/>
  <c r="G701" i="2"/>
  <c r="F701" i="2"/>
  <c r="G678" i="2"/>
  <c r="F691" i="2"/>
  <c r="F692" i="2"/>
  <c r="G688" i="2"/>
  <c r="G703" i="2"/>
  <c r="F703" i="2"/>
  <c r="G681" i="2"/>
  <c r="G690" i="2"/>
  <c r="F695" i="2"/>
  <c r="F693" i="2"/>
  <c r="F682" i="2"/>
  <c r="G682" i="2"/>
  <c r="G679" i="2"/>
  <c r="G698" i="2"/>
  <c r="F694" i="2"/>
  <c r="F683" i="2"/>
  <c r="G683" i="2"/>
  <c r="F674" i="2"/>
  <c r="G684" i="2"/>
  <c r="F673" i="2"/>
  <c r="F699" i="2"/>
  <c r="G699" i="2"/>
  <c r="F675" i="2"/>
  <c r="G676" i="2"/>
  <c r="G687" i="2"/>
  <c r="F687" i="2"/>
  <c r="G700" i="2"/>
  <c r="F689" i="2"/>
  <c r="G702" i="2"/>
  <c r="G677" i="2"/>
  <c r="F702" i="2"/>
  <c r="F685" i="2"/>
  <c r="F680" i="2"/>
</calcChain>
</file>

<file path=xl/sharedStrings.xml><?xml version="1.0" encoding="utf-8"?>
<sst xmlns="http://schemas.openxmlformats.org/spreadsheetml/2006/main" count="5396" uniqueCount="1781">
  <si>
    <t>STT</t>
  </si>
  <si>
    <t>Phòng GD/Sở GD</t>
  </si>
  <si>
    <t>Trường</t>
  </si>
  <si>
    <t>Số lượng học sinh</t>
  </si>
  <si>
    <t>Số lượng tài khoản đã đăng nhập</t>
  </si>
  <si>
    <t>Sở Giáo dục và Đào tạo Hà Nội</t>
  </si>
  <si>
    <t>Trường PTCS Xã Đàn</t>
  </si>
  <si>
    <t>Trường Phổ Thông Năng Khiếu Thể Dục Thể Thao Hà Nội</t>
  </si>
  <si>
    <t>Trường Phổ Thông Quốc Tế Việt Nam</t>
  </si>
  <si>
    <t>Trường Phổ thông dân lập Hermann Gmeiner</t>
  </si>
  <si>
    <t>Trường TH,THCS &amp; THPT Vinschool The Harmony</t>
  </si>
  <si>
    <t>Trường TH,THCS&amp;THPT Đa Trí Tuệ</t>
  </si>
  <si>
    <t>Trường THCS&amp;THPT TH School Hòa Lạc</t>
  </si>
  <si>
    <t>Trường THPT Hòa Bình - La Trobe - Hà Nội</t>
  </si>
  <si>
    <t>Trường Tiểu học Bình Minh - Hoàn Kiếm</t>
  </si>
  <si>
    <t>Trường Tiểu học Ptcs Nguyễn Đình Chiểu- Th</t>
  </si>
  <si>
    <t>Trường Tiểu học, Trung học cơ sở, Trung học Phổ Thông song ngữ quốc tế Horizon</t>
  </si>
  <si>
    <t>Phòng GDĐT Thạch Thất</t>
  </si>
  <si>
    <t>Trường Tiểu Học Hà Đặng</t>
  </si>
  <si>
    <t>Trường Tiểu học Bình Phú A</t>
  </si>
  <si>
    <t>Trường Tiểu học Bình Phú B</t>
  </si>
  <si>
    <t>Trường Tiểu học Bình Yên</t>
  </si>
  <si>
    <t>Trường Tiểu học Chàng Sơn</t>
  </si>
  <si>
    <t>Trường Tiểu học Cần Kiệm</t>
  </si>
  <si>
    <t>Trường Tiểu học Cẩm Yên</t>
  </si>
  <si>
    <t>Trường Tiểu học Dị Nậu</t>
  </si>
  <si>
    <t>Trường Tiểu học Hương Ngải</t>
  </si>
  <si>
    <t>Trường Tiểu học Hạ Bằng</t>
  </si>
  <si>
    <t>Trường Tiểu học Hữu Bằng</t>
  </si>
  <si>
    <t>Trường Tiểu học Kim Quan</t>
  </si>
  <si>
    <t>Trường Tiểu học Liên Quan</t>
  </si>
  <si>
    <t>Trường Tiểu học Lại Thượng</t>
  </si>
  <si>
    <t>Trường Tiểu học Minh Hà A</t>
  </si>
  <si>
    <t>Trường Tiểu học Minh Hà B</t>
  </si>
  <si>
    <t>Trường Tiểu học Phùng Xá - Thạch Thất</t>
  </si>
  <si>
    <t>Trường Tiểu học Phú Kim</t>
  </si>
  <si>
    <t>Trường Tiểu học Thạch Hòa</t>
  </si>
  <si>
    <t>Trường Tiểu học Thạch Xá</t>
  </si>
  <si>
    <t>Trường Tiểu học Tiến Xuân A</t>
  </si>
  <si>
    <t>Trường Tiểu học Tiến Xuân B</t>
  </si>
  <si>
    <t>Trường Tiểu học Tân Xã</t>
  </si>
  <si>
    <t>Trường Tiểu học Yên Bình A</t>
  </si>
  <si>
    <t>Trường Tiểu học Yên Bình B</t>
  </si>
  <si>
    <t>Trường Tiểu học Yên Trung</t>
  </si>
  <si>
    <t>Trường Tiểu học Đại Đồng</t>
  </si>
  <si>
    <t>Trường Tiểu học Đồng Trúc</t>
  </si>
  <si>
    <t>Phòng GDĐT Thanh Xuân</t>
  </si>
  <si>
    <t>Trường Tiểu học Brendon</t>
  </si>
  <si>
    <t>Trường Tiểu học Hạ Đình</t>
  </si>
  <si>
    <t>Trường Tiểu học Khương Mai</t>
  </si>
  <si>
    <t>Trường Tiểu học Khương Đình</t>
  </si>
  <si>
    <t>Trường Tiểu học Kim Giang</t>
  </si>
  <si>
    <t>Trường Tiểu học Nguyễn Trãi</t>
  </si>
  <si>
    <t>Trường Tiểu học Ngôi Sao Hà Nội</t>
  </si>
  <si>
    <t>Trường Tiểu học Nhân Chính</t>
  </si>
  <si>
    <t>Trường Tiểu học Phan Đình Giót</t>
  </si>
  <si>
    <t>Trường Tiểu học Phương Liệt</t>
  </si>
  <si>
    <t>Trường Tiểu học Thanh Xuân Nam</t>
  </si>
  <si>
    <t>Trường Tiểu học Thanh Xuân Trung</t>
  </si>
  <si>
    <t>Trường Tiểu học Đặng Trần Côn</t>
  </si>
  <si>
    <t>Trường tiểu học Thanh Xuân Bắc</t>
  </si>
  <si>
    <t>Phòng GDĐT Gia Lâm</t>
  </si>
  <si>
    <t>Trường Tiểu Học Trung Thành</t>
  </si>
  <si>
    <t>Trường Tiểu học Bát Tràng</t>
  </si>
  <si>
    <t>Trường Tiểu học Cao Bá Quát</t>
  </si>
  <si>
    <t>Trường Tiểu học Cổ Bi</t>
  </si>
  <si>
    <t>Trường Tiểu học Dương Hà</t>
  </si>
  <si>
    <t>Trường Tiểu học Dương Quang</t>
  </si>
  <si>
    <t>Trường Tiểu học Dương Xá</t>
  </si>
  <si>
    <t>Trường Tiểu học Kim Lan</t>
  </si>
  <si>
    <t>Trường Tiểu học Kim Sơn</t>
  </si>
  <si>
    <t>Trường Tiểu học Kiêu Kỵ</t>
  </si>
  <si>
    <t>Trường Tiểu học Lê Ngọc Hân - Gia Lâm</t>
  </si>
  <si>
    <t>Trường Tiểu học Lệ Chi</t>
  </si>
  <si>
    <t>Trường Tiểu học Ninh Hiệp</t>
  </si>
  <si>
    <t>Trường Tiểu học Nông Nghiệp</t>
  </si>
  <si>
    <t>Trường Tiểu học Phù Đổng</t>
  </si>
  <si>
    <t>Trường Tiểu học Phú Thị</t>
  </si>
  <si>
    <t>Trường Tiểu học Thị Trấn Yên Viên</t>
  </si>
  <si>
    <t>Trường Tiểu học Thị trấn Trâu Quỳ</t>
  </si>
  <si>
    <t>Trường Tiểu học Tiền Phong</t>
  </si>
  <si>
    <t>Trường Tiểu học Trung Mầu</t>
  </si>
  <si>
    <t>Trường Tiểu học Văn Đức</t>
  </si>
  <si>
    <t>Trường Tiểu học Yên Thường</t>
  </si>
  <si>
    <t>Trường Tiểu học Yên Viên</t>
  </si>
  <si>
    <t>Trường Tiểu học Đa Tốn</t>
  </si>
  <si>
    <t>Trường Tiểu học Đình Xuyên</t>
  </si>
  <si>
    <t>Trường Tiểu học Đông Dư</t>
  </si>
  <si>
    <t>Trường Tiểu học Đặng Xá</t>
  </si>
  <si>
    <t>Phòng GDĐT Bắc Từ Liêm</t>
  </si>
  <si>
    <t>Trường Tiểu học &amp; THCS Everest</t>
  </si>
  <si>
    <t>Trường Tiểu học &amp; THCS Tây Hà Nội</t>
  </si>
  <si>
    <t>Trường Tiểu học - THCS Pascal</t>
  </si>
  <si>
    <t>Trường Tiểu học Cổ Nhuế 2A</t>
  </si>
  <si>
    <t>Trường Tiểu học Cổ Nhuế 2B</t>
  </si>
  <si>
    <t>Trường Tiểu học Hồ Tùng Mậu</t>
  </si>
  <si>
    <t>Trường Tiểu học I-Sắc-Niu-Tơn</t>
  </si>
  <si>
    <t>Trường Tiểu học Liên Mạc</t>
  </si>
  <si>
    <t>Trường Tiểu học Minh Khai A</t>
  </si>
  <si>
    <t>Trường Tiểu học Minh Khai B</t>
  </si>
  <si>
    <t>Trường Tiểu học Phúc Diễn</t>
  </si>
  <si>
    <t>Trường Tiểu học Thượng Cát</t>
  </si>
  <si>
    <t>Trường Tiểu học Thụy Phương</t>
  </si>
  <si>
    <t>Trường Tiểu học Tây Tựu A</t>
  </si>
  <si>
    <t>Trường Tiểu học Tây Tựu B</t>
  </si>
  <si>
    <t>Trường Tiểu học Xuân Đỉnh</t>
  </si>
  <si>
    <t>Trường Tiểu học Đông Ngạc A</t>
  </si>
  <si>
    <t>Trường Tiểu học Đông Ngạc B</t>
  </si>
  <si>
    <t>Phòng GDĐT Nam Từ Liêm</t>
  </si>
  <si>
    <t>Tiểu học Xuân Phương</t>
  </si>
  <si>
    <t>Trường TH&amp;THCS FPT</t>
  </si>
  <si>
    <t>Trường Tiểu Học Olympia</t>
  </si>
  <si>
    <t>Trường Tiểu Học Vinschool Green Bay</t>
  </si>
  <si>
    <t>Trường Tiểu học Cầu Diễn</t>
  </si>
  <si>
    <t>Trường Tiểu học Lê Quý Đôn</t>
  </si>
  <si>
    <t>Trường Tiểu học Lômônôxốp</t>
  </si>
  <si>
    <t>Trường Tiểu học Lômônôxốp Mỹ Đình</t>
  </si>
  <si>
    <t>Trường Tiểu học Lý Nam Đế</t>
  </si>
  <si>
    <t>Trường Tiểu học Marie Curie</t>
  </si>
  <si>
    <t>Trường Tiểu học Mễ Trì</t>
  </si>
  <si>
    <t>Trường Tiểu học Mỹ Đình 1</t>
  </si>
  <si>
    <t>Trường Tiểu học Mỹ Đình 2</t>
  </si>
  <si>
    <t>Trường Tiểu học Nam Từ Liêm</t>
  </si>
  <si>
    <t>Trường Tiểu học Nguyễn Quý Đức</t>
  </si>
  <si>
    <t>Trường Tiểu học Phú Đô</t>
  </si>
  <si>
    <t>Trường Tiểu học Phương Canh</t>
  </si>
  <si>
    <t>Trường Tiểu học Regio Emilia</t>
  </si>
  <si>
    <t>Trường Tiểu học Trung Văn</t>
  </si>
  <si>
    <t>Trường Tiểu học Tây Mỗ</t>
  </si>
  <si>
    <t>Trường Tiểu học Vinschool Gardenia</t>
  </si>
  <si>
    <t>Trường Tiểu học Việt - Úc Hà Nội</t>
  </si>
  <si>
    <t>Trường Tiểu học Đoàn Thị Điểm - Hà Nội</t>
  </si>
  <si>
    <t>Trường Tiểu học Đại Mỗ</t>
  </si>
  <si>
    <t>Trường tiểu học SenTia</t>
  </si>
  <si>
    <t>Phòng GDĐT Phú Xuyên</t>
  </si>
  <si>
    <t>Trường Tiểu học Bạch Hạ</t>
  </si>
  <si>
    <t>Trường Tiểu học Chuyên Mỹ</t>
  </si>
  <si>
    <t>Trường Tiểu học Châu Can</t>
  </si>
  <si>
    <t>Trường Tiểu học Hoàng Long</t>
  </si>
  <si>
    <t>Trường Tiểu học Hồng Minh</t>
  </si>
  <si>
    <t>Trường Tiểu học Hồng Thái</t>
  </si>
  <si>
    <t>Trường Tiểu học Khai Thái</t>
  </si>
  <si>
    <t>Trường Tiểu học Minh Tân A</t>
  </si>
  <si>
    <t>Trường Tiểu học Minh Tân B</t>
  </si>
  <si>
    <t>Trường Tiểu học Nam Phong</t>
  </si>
  <si>
    <t>Trường Tiểu học Nam Triều</t>
  </si>
  <si>
    <t>Trường Tiểu học Phú Túc</t>
  </si>
  <si>
    <t>Trường Tiểu học Phú Yên</t>
  </si>
  <si>
    <t>Trường Tiểu học Phúc Tiến</t>
  </si>
  <si>
    <t>Trường Tiểu học Phượng Dực</t>
  </si>
  <si>
    <t>Trường Tiểu học Quang Lãng</t>
  </si>
  <si>
    <t>Trường Tiểu học Quang Trung</t>
  </si>
  <si>
    <t>Trường Tiểu học Sơn Hà</t>
  </si>
  <si>
    <t>Trường Tiểu học TT Phú Xuyên</t>
  </si>
  <si>
    <t>Trường Tiểu học Thị Trấn Phú Minh</t>
  </si>
  <si>
    <t>Trường Tiểu học Thụy Phú</t>
  </si>
  <si>
    <t>Trường Tiểu học Tri Thủy</t>
  </si>
  <si>
    <t>Trường Tiểu học Tri Trung</t>
  </si>
  <si>
    <t>Trường Tiểu học Tân Dân</t>
  </si>
  <si>
    <t>Trường Tiểu học Vân Từ</t>
  </si>
  <si>
    <t>Trường Tiểu học Văn Hoàng</t>
  </si>
  <si>
    <t>Trường Tiểu học Văn Nhân</t>
  </si>
  <si>
    <t>Trường Tiểu học Đại Thắng</t>
  </si>
  <si>
    <t>Trường Tiểu học Đại Xuyên</t>
  </si>
  <si>
    <t>Phòng GDĐT Phúc Thọ</t>
  </si>
  <si>
    <t>Trường Tiểu học Cẩm Đình</t>
  </si>
  <si>
    <t>Trường Tiểu học Hai Bà Trưng</t>
  </si>
  <si>
    <t>Trường Tiểu học Hiệp Thuận</t>
  </si>
  <si>
    <t>Trường Tiểu học Hát Môn</t>
  </si>
  <si>
    <t>Trường Tiểu học Liên Hiệp</t>
  </si>
  <si>
    <t>Trường Tiểu học Long Xuyên</t>
  </si>
  <si>
    <t>Trường Tiểu học Ngọc Tảo</t>
  </si>
  <si>
    <t>Trường Tiểu học Phúc Hòa</t>
  </si>
  <si>
    <t>Trường Tiểu học Phương Độ</t>
  </si>
  <si>
    <t>Trường Tiểu học Phụng Thượng</t>
  </si>
  <si>
    <t>Trường Tiểu học Sen Chiểu</t>
  </si>
  <si>
    <t>Trường Tiểu học Tam Hiệp</t>
  </si>
  <si>
    <t>Trường Tiểu học Tam Thuấn</t>
  </si>
  <si>
    <t>Trường Tiểu học Thanh Đa</t>
  </si>
  <si>
    <t>Trường Tiểu học Thượng Cốc</t>
  </si>
  <si>
    <t>Trường Tiểu học Thị Trấn</t>
  </si>
  <si>
    <t>Trường Tiểu học Thọ Lộc</t>
  </si>
  <si>
    <t>Trường Tiểu học Trạch Mỹ Lộc</t>
  </si>
  <si>
    <t>Trường Tiểu học Tích Giang</t>
  </si>
  <si>
    <t>Trường Tiểu học Vân Hà - Phúc Thọ</t>
  </si>
  <si>
    <t>Trường Tiểu học Vân Nam</t>
  </si>
  <si>
    <t>Trường Tiểu học Vân Phúc</t>
  </si>
  <si>
    <t>Trường Tiểu học Võng Xuyên A</t>
  </si>
  <si>
    <t>Trường Tiểu học Võng Xuyên B</t>
  </si>
  <si>
    <t>Trường Tiểu học Xuân Phú</t>
  </si>
  <si>
    <t>Phòng GDĐT Quốc Oai</t>
  </si>
  <si>
    <t>Trường TH&amp;THCS Spring Hill</t>
  </si>
  <si>
    <t>Trường Tiểu học Cấn Hữu</t>
  </si>
  <si>
    <t>Trường Tiểu học Cộng Hòa</t>
  </si>
  <si>
    <t>Trường Tiểu học Hòa Thạch A</t>
  </si>
  <si>
    <t>Trường Tiểu học Hòa Thạch B</t>
  </si>
  <si>
    <t>Trường Tiểu học Liệp Tuyết</t>
  </si>
  <si>
    <t>Trường Tiểu học Nghĩa Hương</t>
  </si>
  <si>
    <t>Trường Tiểu học Ngọc Liệp</t>
  </si>
  <si>
    <t>Trường Tiểu học Ngọc Mỹ</t>
  </si>
  <si>
    <t>Trường Tiểu học Phú Cát</t>
  </si>
  <si>
    <t>Trường Tiểu học Phú Mãn</t>
  </si>
  <si>
    <t>Trường Tiểu học Phượng Cách</t>
  </si>
  <si>
    <t>Trường Tiểu học Sài Sơn A</t>
  </si>
  <si>
    <t>Trường Tiểu học Sài Sơn B</t>
  </si>
  <si>
    <t>Trường Tiểu học Thạch Thán</t>
  </si>
  <si>
    <t>Trường Tiểu học Thị Trấn Quốc Oai A</t>
  </si>
  <si>
    <t>Trường Tiểu học Thị Trấn Quốc Oai B</t>
  </si>
  <si>
    <t>Trường Tiểu học Tuyết Nghĩa</t>
  </si>
  <si>
    <t>Trường Tiểu học Tân Hòa</t>
  </si>
  <si>
    <t>Trường Tiểu học Tân Phú</t>
  </si>
  <si>
    <t>Trường Tiểu học Yên Sơn</t>
  </si>
  <si>
    <t>Trường Tiểu học Đông Xuân</t>
  </si>
  <si>
    <t>Trường Tiểu học Đông Yên</t>
  </si>
  <si>
    <t>Trường Tiểu học Đại Thành</t>
  </si>
  <si>
    <t>Trường Tiểu học Đồng Quang A</t>
  </si>
  <si>
    <t>Trường Tiểu học Đồng Quang B</t>
  </si>
  <si>
    <t>Phòng GDĐT Sóc Sơn</t>
  </si>
  <si>
    <t>Trường Tiểu Học Tiên Dược B</t>
  </si>
  <si>
    <t>Trường Tiểu học Bắc Phú</t>
  </si>
  <si>
    <t>Trường Tiểu học Bắc Sơn A</t>
  </si>
  <si>
    <t>Trường Tiểu học Bắc Sơn B</t>
  </si>
  <si>
    <t>Trường Tiểu học Bắc Sơn C</t>
  </si>
  <si>
    <t>Trường Tiểu học Hiền Ninh</t>
  </si>
  <si>
    <t>Trường Tiểu học Hương Đình</t>
  </si>
  <si>
    <t>Trường Tiểu học Hồng Kỳ</t>
  </si>
  <si>
    <t>Trường Tiểu học Kim Lũ</t>
  </si>
  <si>
    <t>Trường Tiểu học Mai Đình A</t>
  </si>
  <si>
    <t>Trường Tiểu học Mai Đình B</t>
  </si>
  <si>
    <t>Trường Tiểu học Minh Phú</t>
  </si>
  <si>
    <t>Trường Tiểu học Minh Trí</t>
  </si>
  <si>
    <t>Trường Tiểu học Nam Sơn</t>
  </si>
  <si>
    <t>Trường Tiểu học Nd&amp;Gd Tett</t>
  </si>
  <si>
    <t>Trường Tiểu học Phù Linh</t>
  </si>
  <si>
    <t>Trường Tiểu học Phù Lỗ A</t>
  </si>
  <si>
    <t>Trường Tiểu học Phù Lỗ B</t>
  </si>
  <si>
    <t>Trường Tiểu học Phú Cường</t>
  </si>
  <si>
    <t>Trường Tiểu học Phú Minh</t>
  </si>
  <si>
    <t>Trường Tiểu học Quang Tiến</t>
  </si>
  <si>
    <t>Trường Tiểu học Thanh Xuân A</t>
  </si>
  <si>
    <t>Trường Tiểu học Thanh Xuân B</t>
  </si>
  <si>
    <t>Trường Tiểu học Thị Trấn Sóc Sơn</t>
  </si>
  <si>
    <t>Trường Tiểu học Tiên Dược A</t>
  </si>
  <si>
    <t>Trường Tiểu học Trung Giã</t>
  </si>
  <si>
    <t>Trường Tiểu học Tân Dân A</t>
  </si>
  <si>
    <t>Trường Tiểu học Tân Dân B</t>
  </si>
  <si>
    <t>Trường Tiểu học Tân Hưng</t>
  </si>
  <si>
    <t>Trường Tiểu học Tân Minh A</t>
  </si>
  <si>
    <t>Trường Tiểu học Tân Minh B</t>
  </si>
  <si>
    <t>Trường Tiểu học Việt Long</t>
  </si>
  <si>
    <t>Trường Tiểu học Xuân Giang</t>
  </si>
  <si>
    <t>Trường Tiểu học Xuân Thu</t>
  </si>
  <si>
    <t>Trường Tiểu học Đông Xuân Sóc Sơn</t>
  </si>
  <si>
    <t>Trường Tiểu học Đức Hòa</t>
  </si>
  <si>
    <t>Phòng GDĐT Sơn Tây</t>
  </si>
  <si>
    <t>Trường Tiểu học Cổ Đông</t>
  </si>
  <si>
    <t>Trường Tiểu học Lê Lợi</t>
  </si>
  <si>
    <t>Trường Tiểu học Phú Thịnh</t>
  </si>
  <si>
    <t>Trường Tiểu học Sơn Lộc</t>
  </si>
  <si>
    <t>Trường Tiểu học Sơn Đông</t>
  </si>
  <si>
    <t>Trường Tiểu học Thanh Mỹ</t>
  </si>
  <si>
    <t>Trường Tiểu học Trung Hưng</t>
  </si>
  <si>
    <t>Trường Tiểu học Trung Sơn Trầm</t>
  </si>
  <si>
    <t>Trường Tiểu học Trần Phú</t>
  </si>
  <si>
    <t>Trường Tiểu học Viên Sơn</t>
  </si>
  <si>
    <t>Trường Tiểu học Xuân Khanh</t>
  </si>
  <si>
    <t>Trường Tiểu học Xuân Sơn</t>
  </si>
  <si>
    <t>Trường Tiểu học Đường Lâm</t>
  </si>
  <si>
    <t>Phòng GDĐT Thanh Trì</t>
  </si>
  <si>
    <t>Trường Tiểu học A Thị Trấn Văn Điển</t>
  </si>
  <si>
    <t>Trường Tiểu học B Thị Trấn Văn Điển</t>
  </si>
  <si>
    <t>Trường Tiểu học Dt Khuyết Tật</t>
  </si>
  <si>
    <t>Trường Tiểu học Duyên Hà</t>
  </si>
  <si>
    <t>Trường Tiểu học Hữu Hòa</t>
  </si>
  <si>
    <t>Trường Tiểu học Liên Ninh</t>
  </si>
  <si>
    <t>Trường Tiểu học Ngũ Hiệp</t>
  </si>
  <si>
    <t>Trường Tiểu học Ngọc Hồi</t>
  </si>
  <si>
    <t>Trường Tiểu học Thanh Liệt</t>
  </si>
  <si>
    <t>Trường Tiểu học Tân Triều</t>
  </si>
  <si>
    <t>Trường Tiểu học Tả Thanh Oai</t>
  </si>
  <si>
    <t>Trường Tiểu học Tứ Hiệp</t>
  </si>
  <si>
    <t>Trường Tiểu học Vĩnh Quỳnh</t>
  </si>
  <si>
    <t>Trường Tiểu học Vạn Phúc - Thanh Trì</t>
  </si>
  <si>
    <t>Trường Tiểu học Yên Mỹ</t>
  </si>
  <si>
    <t>Trường Tiểu học Yên Xá</t>
  </si>
  <si>
    <t>Trường Tiểu học Đông Mỹ</t>
  </si>
  <si>
    <t>Trường Tiểu học Đại Áng</t>
  </si>
  <si>
    <t>Trường tiểu học Ngô Sĩ Kiện</t>
  </si>
  <si>
    <t>Trường tiểu học Phạm Tu</t>
  </si>
  <si>
    <t>Trường tiểu học Vũ Lăng</t>
  </si>
  <si>
    <t>Phòng GDĐT Thường Tín</t>
  </si>
  <si>
    <t>Trường Tiểu học Chương Dương</t>
  </si>
  <si>
    <t>Trường Tiểu học Duyên Thái</t>
  </si>
  <si>
    <t>Trường Tiểu học Dũng Tiến</t>
  </si>
  <si>
    <t>Trường Tiểu học Hiền Giang</t>
  </si>
  <si>
    <t>Trường Tiểu học Hà Hồi</t>
  </si>
  <si>
    <t>Trường Tiểu học Hòa Bình</t>
  </si>
  <si>
    <t>Trường Tiểu học Hồng Vân</t>
  </si>
  <si>
    <t>Trường Tiểu học Khánh Hà</t>
  </si>
  <si>
    <t>Trường Tiểu học Liên Phương</t>
  </si>
  <si>
    <t>Trường Tiểu học Minh Cường</t>
  </si>
  <si>
    <t>Trường Tiểu học Nghiêm Xuyên</t>
  </si>
  <si>
    <t>Trường Tiểu học Nguyễn Du</t>
  </si>
  <si>
    <t>Trường Tiểu học Nhị Khê</t>
  </si>
  <si>
    <t>Trường Tiểu học Ninh Sở</t>
  </si>
  <si>
    <t>Trường Tiểu học Quất Động</t>
  </si>
  <si>
    <t>Trường Tiểu học Thư Phú</t>
  </si>
  <si>
    <t>Trường Tiểu học Thắng Lợi</t>
  </si>
  <si>
    <t>Trường Tiểu học Thống Nhất</t>
  </si>
  <si>
    <t>Trường Tiểu học Tân Minh</t>
  </si>
  <si>
    <t>Trường Tiểu học Tô Hiệu</t>
  </si>
  <si>
    <t>Trường Tiểu học Tự Nhiên</t>
  </si>
  <si>
    <t>Trường Tiểu học Vân Tảo</t>
  </si>
  <si>
    <t>Trường Tiểu học Văn Bình</t>
  </si>
  <si>
    <t>Trường Tiểu học Văn Phú</t>
  </si>
  <si>
    <t>Trường Tiểu học Văn Tự</t>
  </si>
  <si>
    <t>Trường Tiểu học Vạn Điểm</t>
  </si>
  <si>
    <t>Phòng GDĐT Ứng Hòa</t>
  </si>
  <si>
    <t>Trường Tiểu học Cao Thành</t>
  </si>
  <si>
    <t>Trường Tiểu học Hoa Sơn</t>
  </si>
  <si>
    <t>Trường Tiểu học Hòa Lâm</t>
  </si>
  <si>
    <t>Trường Tiểu học Hòa Nam</t>
  </si>
  <si>
    <t>Trường Tiểu học Hòa Phú</t>
  </si>
  <si>
    <t>Trường Tiểu học Hòa Xá</t>
  </si>
  <si>
    <t>Trường Tiểu học Hồng Quang</t>
  </si>
  <si>
    <t>Trường Tiểu học Kim Đường</t>
  </si>
  <si>
    <t>Trường Tiểu học Liên Bạt</t>
  </si>
  <si>
    <t>Trường Tiểu học Lưu Hoàng</t>
  </si>
  <si>
    <t>Trường Tiểu học Minh Đức</t>
  </si>
  <si>
    <t>Trường Tiểu học Phù Lưu</t>
  </si>
  <si>
    <t>Trường Tiểu học Phương Tú</t>
  </si>
  <si>
    <t>Trường Tiểu học Quảng Phú Cầu</t>
  </si>
  <si>
    <t>Trường Tiểu học Sơn Công</t>
  </si>
  <si>
    <t>Trường Tiểu học Thị Trấn Vân Đình</t>
  </si>
  <si>
    <t>Trường Tiểu học Trung Tú</t>
  </si>
  <si>
    <t>Trường Tiểu học Trường Thịnh</t>
  </si>
  <si>
    <t>Trường Tiểu học Trầm Lộng</t>
  </si>
  <si>
    <t>Trường Tiểu học Tân Phương</t>
  </si>
  <si>
    <t>Trường Tiểu học Tảo Dương Văn</t>
  </si>
  <si>
    <t>Trường Tiểu học Viên An</t>
  </si>
  <si>
    <t>Trường Tiểu học Viên Nội</t>
  </si>
  <si>
    <t>Trường Tiểu học Vạn Thái</t>
  </si>
  <si>
    <t>Trường Tiểu học Đông Lỗ</t>
  </si>
  <si>
    <t>Trường Tiểu học Đại Cường</t>
  </si>
  <si>
    <t>Trường Tiểu học Đại Hùng</t>
  </si>
  <si>
    <t>Trường Tiểu học Đồng Tiến</t>
  </si>
  <si>
    <t>Trường Tiểu học Đồng Tân</t>
  </si>
  <si>
    <t>Trường Tiểu học Đội Bình</t>
  </si>
  <si>
    <t>Phòng GDĐT Chương Mỹ</t>
  </si>
  <si>
    <t>Trường Tiểu học Bê Tông</t>
  </si>
  <si>
    <t>Trường Tiểu học Chúc Sơn A</t>
  </si>
  <si>
    <t>Trường Tiểu học Chúc Sơn B</t>
  </si>
  <si>
    <t>Trường Tiểu học Hoàng Diệu</t>
  </si>
  <si>
    <t>Trường Tiểu học Hoàng Văn Thụ</t>
  </si>
  <si>
    <t>Trường Tiểu học Hòa Chính</t>
  </si>
  <si>
    <t>Trường Tiểu học Hồng Phong</t>
  </si>
  <si>
    <t>Trường Tiểu học Hợp Đồng</t>
  </si>
  <si>
    <t>Trường Tiểu học Hữu Văn</t>
  </si>
  <si>
    <t>Trường Tiểu học Lam Điền</t>
  </si>
  <si>
    <t>Trường Tiểu học Lương Mỹ A</t>
  </si>
  <si>
    <t>Trường Tiểu học Mỹ Lương</t>
  </si>
  <si>
    <t>Trường Tiểu học Nam Phương Tiến A</t>
  </si>
  <si>
    <t>Trường Tiểu học Nam Phương Tiến B</t>
  </si>
  <si>
    <t>Trường Tiểu học Ngọc Hòa</t>
  </si>
  <si>
    <t>Trường Tiểu học Phú Nam An</t>
  </si>
  <si>
    <t>Trường Tiểu học Phú Nghĩa</t>
  </si>
  <si>
    <t>Trường Tiểu học Phụng Châu</t>
  </si>
  <si>
    <t>Trường Tiểu học Quảng Bị</t>
  </si>
  <si>
    <t>Trường Tiểu học Thanh Bình</t>
  </si>
  <si>
    <t>Trường Tiểu học Thượng Vực</t>
  </si>
  <si>
    <t>Trường Tiểu học Thụy Hương</t>
  </si>
  <si>
    <t>Trường Tiểu học Thủy Xuân Tiên</t>
  </si>
  <si>
    <t>Trường Tiểu học Tiên Phương</t>
  </si>
  <si>
    <t>Trường Tiểu học Trung Hòa</t>
  </si>
  <si>
    <t>Trường Tiểu học Trường Yên</t>
  </si>
  <si>
    <t>Trường Tiểu học Trần Phú A</t>
  </si>
  <si>
    <t>Trường Tiểu học Trần Phú B</t>
  </si>
  <si>
    <t>Trường Tiểu học Tân Tiến</t>
  </si>
  <si>
    <t>Trường Tiểu học Tốt Động</t>
  </si>
  <si>
    <t>Trường Tiểu học Văn Võ</t>
  </si>
  <si>
    <t>Trường Tiểu học Xuân Mai A</t>
  </si>
  <si>
    <t>Trường Tiểu học Xuân Mai B</t>
  </si>
  <si>
    <t>Trường Tiểu học Đông Phương Yên</t>
  </si>
  <si>
    <t>Trường Tiểu học Đông Sơn</t>
  </si>
  <si>
    <t>Trường Tiểu học Đại Yên</t>
  </si>
  <si>
    <t>Trường Tiểu học Đồng Lạc</t>
  </si>
  <si>
    <t>Trường Tiểu học Đồng Phú</t>
  </si>
  <si>
    <t>Phòng GDĐT Đan Phượng</t>
  </si>
  <si>
    <t>Trường Tiểu học Hồng Hà</t>
  </si>
  <si>
    <t>Trường Tiểu học Liên Hà - Đan Phượng</t>
  </si>
  <si>
    <t>Trường Tiểu học Liên Hồng</t>
  </si>
  <si>
    <t>Trường Tiểu học Liên Trung</t>
  </si>
  <si>
    <t>Trường Tiểu học Phương Đình A</t>
  </si>
  <si>
    <t>Trường Tiểu học Phương Đình B</t>
  </si>
  <si>
    <t>Trường Tiểu học Song Phượng</t>
  </si>
  <si>
    <t>Trường Tiểu học Thượng Mỗ</t>
  </si>
  <si>
    <t>Trường Tiểu học Thị Trấn Phùng</t>
  </si>
  <si>
    <t>Trường Tiểu học Thọ An</t>
  </si>
  <si>
    <t>Trường Tiểu học Thọ Xuân</t>
  </si>
  <si>
    <t>Trường Tiểu học Trung Châu A</t>
  </si>
  <si>
    <t>Trường Tiểu học Trung Châu B</t>
  </si>
  <si>
    <t>Trường Tiểu học Tân Hội A</t>
  </si>
  <si>
    <t>Trường Tiểu học Tân Hội B</t>
  </si>
  <si>
    <t>Trường Tiểu học Tân Lập</t>
  </si>
  <si>
    <t>Trường Tiểu học Tô Hiến Thành</t>
  </si>
  <si>
    <t>Trường Tiểu học Đan Phượng</t>
  </si>
  <si>
    <t>Trường Tiểu học Đồng Tháp</t>
  </si>
  <si>
    <t>Phòng GDĐT Đông Anh</t>
  </si>
  <si>
    <t>Trường Chuyên Biệt Bình Minh</t>
  </si>
  <si>
    <t>Trường Tiểu học Bắc Hồng</t>
  </si>
  <si>
    <t>Trường Tiểu học Cổ Loa</t>
  </si>
  <si>
    <t>Trường Tiểu học Dục Tú</t>
  </si>
  <si>
    <t>Trường Tiểu học Hải Bối</t>
  </si>
  <si>
    <t>Trường Tiểu học Kim Chung</t>
  </si>
  <si>
    <t>Trường Tiểu học Kim Nỗ</t>
  </si>
  <si>
    <t>Trường Tiểu học Liên Hà - Đông Anh</t>
  </si>
  <si>
    <t>Trường Tiểu học Liên Hà A</t>
  </si>
  <si>
    <t>Trường Tiểu học Lê Hữu Tựu</t>
  </si>
  <si>
    <t>Trường Tiểu học Nam Hồng</t>
  </si>
  <si>
    <t>Trường Tiểu học Ngô Tất Tố</t>
  </si>
  <si>
    <t>Trường Tiểu học Thị Trấn A</t>
  </si>
  <si>
    <t>Trường Tiểu học Thị Trấn Đông Anh</t>
  </si>
  <si>
    <t>Trường Tiểu học Thụy Lâm</t>
  </si>
  <si>
    <t>Trường Tiểu học Thụy Lâm A</t>
  </si>
  <si>
    <t>Trường Tiểu học Tiên Dương</t>
  </si>
  <si>
    <t>Trường Tiểu học Tàm Xá</t>
  </si>
  <si>
    <t>Trường Tiểu học Tô Thị Hiển</t>
  </si>
  <si>
    <t>Trường Tiểu học Uy Nỗ</t>
  </si>
  <si>
    <t>Trường Tiểu học Việt Hùng</t>
  </si>
  <si>
    <t>Trường Tiểu học Vân Hà</t>
  </si>
  <si>
    <t>Trường Tiểu học Vân Nội</t>
  </si>
  <si>
    <t>Trường Tiểu học Võng La</t>
  </si>
  <si>
    <t>Trường Tiểu học Vĩnh Ngọc</t>
  </si>
  <si>
    <t>Trường Tiểu học Xuân Canh</t>
  </si>
  <si>
    <t>Trường Tiểu học Xuân Nộn</t>
  </si>
  <si>
    <t>Trường Tiểu học Đông Hội</t>
  </si>
  <si>
    <t>Trường Tiểu học Đại Mạch</t>
  </si>
  <si>
    <t>Phòng GDĐT Thanh Oai</t>
  </si>
  <si>
    <t>Trường Tiểu học Bình Minh A</t>
  </si>
  <si>
    <t>Trường Tiểu học Bình Minh B</t>
  </si>
  <si>
    <t>Trường Tiểu học Bích Hòa</t>
  </si>
  <si>
    <t>Trường Tiểu học Cao Dương</t>
  </si>
  <si>
    <t>Trường Tiểu học Cao Viên I</t>
  </si>
  <si>
    <t>Trường Tiểu học Cao Viên II</t>
  </si>
  <si>
    <t>Trường Tiểu học Cự Khê</t>
  </si>
  <si>
    <t>Trường Tiểu học Dân Hòa</t>
  </si>
  <si>
    <t>Trường Tiểu học Hồng Dương</t>
  </si>
  <si>
    <t>Trường Tiểu học Kim An</t>
  </si>
  <si>
    <t>Trường Tiểu học Kim Thư</t>
  </si>
  <si>
    <t>Trường Tiểu học Liên Châu</t>
  </si>
  <si>
    <t>Trường Tiểu học Mỹ Hưng</t>
  </si>
  <si>
    <t>Trường Tiểu học Phương Trung I</t>
  </si>
  <si>
    <t>Trường Tiểu học Phương Trung II</t>
  </si>
  <si>
    <t>Trường Tiểu học Tam Hưng</t>
  </si>
  <si>
    <t>Trường Tiểu học Thanh Cao</t>
  </si>
  <si>
    <t>Trường Tiểu học Thanh Mai</t>
  </si>
  <si>
    <t>Trường Tiểu học Thanh Thùy</t>
  </si>
  <si>
    <t>Trường Tiểu học Thanh Văn</t>
  </si>
  <si>
    <t>Trường Tiểu học Thị Trấn Kim Bài</t>
  </si>
  <si>
    <t>Trường Tiểu học Tân Ước</t>
  </si>
  <si>
    <t>Trường Tiểu học Xuân Dương</t>
  </si>
  <si>
    <t>Trường Tiểu học và THCS  IVS</t>
  </si>
  <si>
    <t>Trường Tiểu học và Trung học cơ sở Xanh Tuệ Đức</t>
  </si>
  <si>
    <t>Trường Tiểu học Đỗ Động</t>
  </si>
  <si>
    <t>Phòng GDĐT Đống Đa</t>
  </si>
  <si>
    <t>Trường Tiểu học Bế Văn Đàn</t>
  </si>
  <si>
    <t>Trường Tiểu học Cát Linh</t>
  </si>
  <si>
    <t>Trường Tiểu học H.A.S</t>
  </si>
  <si>
    <t>Trường Tiểu học Khương Thượng</t>
  </si>
  <si>
    <t>Trường Tiểu học Kim Liên</t>
  </si>
  <si>
    <t>Trường Tiểu học La Thành</t>
  </si>
  <si>
    <t>Trường Tiểu học Láng Thượng</t>
  </si>
  <si>
    <t>Trường Tiểu học Lý Thường Kiệt</t>
  </si>
  <si>
    <t>Trường Tiểu học Nam Thành Công</t>
  </si>
  <si>
    <t>Trường Tiểu học Nguyễn Văn Huyên</t>
  </si>
  <si>
    <t>Trường Tiểu học Phương Liên</t>
  </si>
  <si>
    <t>Trường Tiểu học Phương Mai</t>
  </si>
  <si>
    <t>Trường Tiểu học Quốc Tế Vip</t>
  </si>
  <si>
    <t>Trường Tiểu học Tam Khương</t>
  </si>
  <si>
    <t>Trường Tiểu học Thái Thịnh</t>
  </si>
  <si>
    <t>Trường Tiểu học Thịnh Hào</t>
  </si>
  <si>
    <t>Trường Tiểu học Thịnh Quang</t>
  </si>
  <si>
    <t>Trường Tiểu học Trung Phụng</t>
  </si>
  <si>
    <t>Trường Tiểu học Trung Tự</t>
  </si>
  <si>
    <t>Trường Tiểu học Tô Vĩnh Diện</t>
  </si>
  <si>
    <t>Trường Tiểu học Vietkids</t>
  </si>
  <si>
    <t>Trường Tiểu học Văn Chương</t>
  </si>
  <si>
    <t>Trường Tiểu học tư thục TH School</t>
  </si>
  <si>
    <t>Phòng GDĐT Ba Vì</t>
  </si>
  <si>
    <t>Trường Th - Ptcs Hợp Nhất</t>
  </si>
  <si>
    <t>Trường Th - Ptcs Yên Sơn</t>
  </si>
  <si>
    <t>Trường Tiểu học Ba Trại A</t>
  </si>
  <si>
    <t>Trường Tiểu học Ba Trại B</t>
  </si>
  <si>
    <t>Trường Tiểu học Cam Thượng</t>
  </si>
  <si>
    <t>Trường Tiểu học Chu Minh</t>
  </si>
  <si>
    <t>Trường Tiểu học Châu Sơn</t>
  </si>
  <si>
    <t>Trường Tiểu học Cẩm Lĩnh</t>
  </si>
  <si>
    <t>Trường Tiểu học Cổ Đô</t>
  </si>
  <si>
    <t>Trường Tiểu học Khánh Thượng A</t>
  </si>
  <si>
    <t>Trường Tiểu học Khánh Thượng B</t>
  </si>
  <si>
    <t>Trường Tiểu học Minh Châu</t>
  </si>
  <si>
    <t>Trường Tiểu học Minh Quang A</t>
  </si>
  <si>
    <t>Trường Tiểu học Minh Quang B</t>
  </si>
  <si>
    <t>Trường Tiểu học Phong Vân</t>
  </si>
  <si>
    <t>Trường Tiểu học Phú Châu</t>
  </si>
  <si>
    <t>Trường Tiểu học Phú Phương</t>
  </si>
  <si>
    <t>Trường Tiểu học Phú Sơn</t>
  </si>
  <si>
    <t>Trường Tiểu học Phú Đông</t>
  </si>
  <si>
    <t>Trường Tiểu học Sơn Đà</t>
  </si>
  <si>
    <t>Trường Tiểu học Thuần Mỹ</t>
  </si>
  <si>
    <t>Trường Tiểu học Thái Hòa</t>
  </si>
  <si>
    <t>Trường Tiểu học Thụy An</t>
  </si>
  <si>
    <t>Trường Tiểu học Tiên Phong</t>
  </si>
  <si>
    <t>Trường Tiểu học Ttnc Bò &amp; Đồng Cỏ</t>
  </si>
  <si>
    <t>Trường Tiểu học Tây Đằng A</t>
  </si>
  <si>
    <t>Trường Tiểu học Tây Đằng B</t>
  </si>
  <si>
    <t>Trường Tiểu học Tòng Bạt</t>
  </si>
  <si>
    <t>Trường Tiểu học Tản Hồng</t>
  </si>
  <si>
    <t>Trường Tiểu học Tản Lĩnh</t>
  </si>
  <si>
    <t>Trường Tiểu học Vân Hòa</t>
  </si>
  <si>
    <t>Trường Tiểu học Vạn Thắng</t>
  </si>
  <si>
    <t>Trường Tiểu học Vật Lại</t>
  </si>
  <si>
    <t>Trường Tiểu học Yên Bài A</t>
  </si>
  <si>
    <t>Trường Tiểu học Yên Bài B</t>
  </si>
  <si>
    <t>Trường Tiểu học Đông Quang</t>
  </si>
  <si>
    <t>Trường Tiểu học Đồng Thái</t>
  </si>
  <si>
    <t>Phòng GDĐT Cầu Giấy</t>
  </si>
  <si>
    <t>Trường Tiểu học Alaska</t>
  </si>
  <si>
    <t>Trường Tiểu học An Hòa</t>
  </si>
  <si>
    <t>Trường Tiểu học Dịch Vọng A</t>
  </si>
  <si>
    <t>Trường Tiểu học Dịch Vọng B</t>
  </si>
  <si>
    <t>Trường Tiểu học JEAN PIAGET</t>
  </si>
  <si>
    <t>Trường Tiểu học Lý Thái Tổ</t>
  </si>
  <si>
    <t>Trường Tiểu học Mai Dịch</t>
  </si>
  <si>
    <t>Trường Tiểu học Nam Trung Yên</t>
  </si>
  <si>
    <t>Trường Tiểu học Nghĩa Tân</t>
  </si>
  <si>
    <t>Trường Tiểu học Nghĩa Đô</t>
  </si>
  <si>
    <t>Trường Tiểu học Nguyễn Bỉnh Khiêm</t>
  </si>
  <si>
    <t>Trường Tiểu học Nguyễn Khả Trạc</t>
  </si>
  <si>
    <t>Trường Tiểu học Nguyễn Siêu</t>
  </si>
  <si>
    <t>Trường Tiểu học Quan Hoa</t>
  </si>
  <si>
    <t>Trường Tiểu học Quốc Tế Global</t>
  </si>
  <si>
    <t>Trường Tiểu học Quốc tế Gateway</t>
  </si>
  <si>
    <t>Trường Tiểu học Thăng Long Kidsmart</t>
  </si>
  <si>
    <t>Trường Tiểu học Thăng Long Số 1</t>
  </si>
  <si>
    <t>Trường Tiểu học Trung Yên</t>
  </si>
  <si>
    <t>Trường Tiểu học Yên Hòa</t>
  </si>
  <si>
    <t>Phòng GDĐT Hai Bà Trưng</t>
  </si>
  <si>
    <t>Trường TH&amp;THCS Hòa Bình - La Trobe - Hà Nội</t>
  </si>
  <si>
    <t>Trường Tiểu học Bà Triệu</t>
  </si>
  <si>
    <t>Trường Tiểu học Bạch Mai</t>
  </si>
  <si>
    <t>Trường Tiểu học Công Nghệ Giáo Dục Hà Nội</t>
  </si>
  <si>
    <t>Trường Tiểu học Lê Ngọc Hân - Hai Bà Trưng</t>
  </si>
  <si>
    <t>Trường Tiểu học Lê Văn Tám</t>
  </si>
  <si>
    <t>Trường Tiểu học Lương Yên</t>
  </si>
  <si>
    <t>Trường Tiểu học Minh Khai</t>
  </si>
  <si>
    <t>Trường Tiểu học Nguyễn Khuyến</t>
  </si>
  <si>
    <t>Trường Tiểu học Ngô Quyền</t>
  </si>
  <si>
    <t>Trường Tiểu học Ngô Thì Nhậm</t>
  </si>
  <si>
    <t>Trường Tiểu học Quỳnh Lôi</t>
  </si>
  <si>
    <t>Trường Tiểu học Quỳnh Mai</t>
  </si>
  <si>
    <t>Trường Tiểu học Thanh Lương</t>
  </si>
  <si>
    <t>Trường Tiểu học Trung Hiền</t>
  </si>
  <si>
    <t>Trường Tiểu học Trưng Trắc</t>
  </si>
  <si>
    <t>Trường Tiểu học Tây Sơn</t>
  </si>
  <si>
    <t>Trường Tiểu học Tô Hoàng</t>
  </si>
  <si>
    <t>Trường Tiểu học Victoria</t>
  </si>
  <si>
    <t>Trường Tiểu học Vinschool</t>
  </si>
  <si>
    <t>Trường Tiểu học Vĩnh Tuy</t>
  </si>
  <si>
    <t>Trường Tiểu học Đoàn Kết</t>
  </si>
  <si>
    <t>Trường Tiểu học Đồng Nhân</t>
  </si>
  <si>
    <t>Trường Tiểu học Đồng Tâm</t>
  </si>
  <si>
    <t>Phòng GDĐT Mê Linh</t>
  </si>
  <si>
    <t>Trường Tiểu Học Tự Lập A</t>
  </si>
  <si>
    <t>Trường Tiểu Học Văn Khê A</t>
  </si>
  <si>
    <t>Trường Tiểu học Chi Đông</t>
  </si>
  <si>
    <t>Trường Tiểu học Chu Phan A</t>
  </si>
  <si>
    <t>Trường Tiểu học Chu Phan B</t>
  </si>
  <si>
    <t>Trường Tiểu học Hoàng Kim</t>
  </si>
  <si>
    <t>Trường Tiểu học Kim Hoa A</t>
  </si>
  <si>
    <t>Trường Tiểu học Kim Hoa B</t>
  </si>
  <si>
    <t>Trường Tiểu học Liên Mạc A</t>
  </si>
  <si>
    <t>Trường Tiểu học Liên Mạc B</t>
  </si>
  <si>
    <t>Trường Tiểu học Mê Linh</t>
  </si>
  <si>
    <t>Trường Tiểu học Quang Minh A</t>
  </si>
  <si>
    <t>Trường Tiểu học Quang Minh B</t>
  </si>
  <si>
    <t>Trường Tiểu học Tam Đồng</t>
  </si>
  <si>
    <t>Trường Tiểu học Thanh Lâm A</t>
  </si>
  <si>
    <t>Trường Tiểu học Thanh Lâm B</t>
  </si>
  <si>
    <t>Trường Tiểu học Thạch Đà A</t>
  </si>
  <si>
    <t>Trường Tiểu học Thạch Đà B</t>
  </si>
  <si>
    <t>Trường Tiểu học Tiến Thắng A</t>
  </si>
  <si>
    <t>Trường Tiểu học Tiến Thắng B</t>
  </si>
  <si>
    <t>Trường Tiểu học Tiến Thịnh</t>
  </si>
  <si>
    <t>Trường Tiểu học Tiến Thịnh B</t>
  </si>
  <si>
    <t>Trường Tiểu học Tiền Phong A</t>
  </si>
  <si>
    <t>Trường Tiểu học Tiền Phong B</t>
  </si>
  <si>
    <t>Trường Tiểu học Tráng Việt A</t>
  </si>
  <si>
    <t>Trường Tiểu học Tráng Việt B</t>
  </si>
  <si>
    <t>Trường Tiểu học Tự Lập B</t>
  </si>
  <si>
    <t>Trường Tiểu học Văn Khê B</t>
  </si>
  <si>
    <t>Trường Tiểu học Văn Khê C</t>
  </si>
  <si>
    <t>Trường Tiểu học Vạn Yên</t>
  </si>
  <si>
    <t>Trường Tiểu học Đại Thịnh A</t>
  </si>
  <si>
    <t>Trường Tiểu học Đại Thịnh B</t>
  </si>
  <si>
    <t>Phòng GDĐT Long Biên</t>
  </si>
  <si>
    <t>Trường Tiểu học Bồ Đề</t>
  </si>
  <si>
    <t>Trường Tiểu học Cự Khối</t>
  </si>
  <si>
    <t>Trường Tiểu học Gia Quất</t>
  </si>
  <si>
    <t>Trường Tiểu học Gia Thượng</t>
  </si>
  <si>
    <t>Trường Tiểu học Gia Thụy</t>
  </si>
  <si>
    <t>Trường Tiểu học Giang Biên</t>
  </si>
  <si>
    <t>Trường Tiểu học Long Biên</t>
  </si>
  <si>
    <t>Trường Tiểu học Lý Thường Kiệt - Long Biên</t>
  </si>
  <si>
    <t>Trường Tiểu học Ngô Gia Tự</t>
  </si>
  <si>
    <t>Trường Tiểu học Ngọc Lâm</t>
  </si>
  <si>
    <t>Trường Tiểu học Ngọc Thụy</t>
  </si>
  <si>
    <t>Trường Tiểu học Phúc Lợi</t>
  </si>
  <si>
    <t>Trường Tiểu học Phúc Đồng</t>
  </si>
  <si>
    <t>Trường Tiểu học Ptcs Hy Vọng</t>
  </si>
  <si>
    <t>Trường Tiểu học Sài Đồng</t>
  </si>
  <si>
    <t>Trường Tiểu học Thanh Am</t>
  </si>
  <si>
    <t>Trường Tiểu học Thượng Thanh</t>
  </si>
  <si>
    <t>Trường Tiểu học Thạch Bàn A</t>
  </si>
  <si>
    <t>Trường Tiểu học Thạch Bàn B</t>
  </si>
  <si>
    <t>Trường Tiểu học Việt Hưng</t>
  </si>
  <si>
    <t>Trường Tiểu học Vũ Xuân Thiều</t>
  </si>
  <si>
    <t>Trường Tiểu học Wellspring</t>
  </si>
  <si>
    <t>Trường Tiểu học Ái Mộ A</t>
  </si>
  <si>
    <t>Trường Tiểu học Ái Mộ B</t>
  </si>
  <si>
    <t>Trường Tiểu học Đô Thị Sài Đồng</t>
  </si>
  <si>
    <t>Trường Tiểu học Đô Thị Việt Hưng</t>
  </si>
  <si>
    <t>Trường Tiểu học Đức Giang</t>
  </si>
  <si>
    <t>Phòng GDĐT Mỹ Đức</t>
  </si>
  <si>
    <t>Trường Tiểu Học Đồng Tâm</t>
  </si>
  <si>
    <t>Trường Tiểu học An Mỹ</t>
  </si>
  <si>
    <t>Trường Tiểu học An Phú</t>
  </si>
  <si>
    <t>Trường Tiểu học An Tiến</t>
  </si>
  <si>
    <t>Trường Tiểu học Bột Xuyên</t>
  </si>
  <si>
    <t>Trường Tiểu học Hùng Tiến</t>
  </si>
  <si>
    <t>Trường Tiểu học Hương Sơn A</t>
  </si>
  <si>
    <t>Trường Tiểu học Hương Sơn B</t>
  </si>
  <si>
    <t>Trường Tiểu học Hương Sơn C</t>
  </si>
  <si>
    <t>Trường Tiểu học Hồng Sơn</t>
  </si>
  <si>
    <t>Trường Tiểu học Hợp Thanh A</t>
  </si>
  <si>
    <t>Trường Tiểu học Hợp Thanh B</t>
  </si>
  <si>
    <t>Trường Tiểu học Hợp Tiến A</t>
  </si>
  <si>
    <t>Trường Tiểu học Hợp Tiến B</t>
  </si>
  <si>
    <t>Trường Tiểu học Lê Thanh A</t>
  </si>
  <si>
    <t>Trường Tiểu học Lê Thanh B</t>
  </si>
  <si>
    <t>Trường Tiểu học Mỹ Thành</t>
  </si>
  <si>
    <t>Trường Tiểu học Phù Lưu Tế</t>
  </si>
  <si>
    <t>Trường Tiểu học Phùng Xá - Mỹ Đức</t>
  </si>
  <si>
    <t>Trường Tiểu học Phúc Lâm</t>
  </si>
  <si>
    <t>Trường Tiểu học Thượng Lâm</t>
  </si>
  <si>
    <t>Trường Tiểu học Tuy Lai A</t>
  </si>
  <si>
    <t>Trường Tiểu học Tuy Lai B</t>
  </si>
  <si>
    <t>Trường Tiểu học Tế Tiêu</t>
  </si>
  <si>
    <t>Trường Tiểu học Vạn Kim</t>
  </si>
  <si>
    <t>Trường Tiểu học Xuy Xá</t>
  </si>
  <si>
    <t>Trường Tiểu học Đại Hưng</t>
  </si>
  <si>
    <t>Trường Tiểu học Đại Nghĩa</t>
  </si>
  <si>
    <t>Trường Tiểu học Đốc Tín</t>
  </si>
  <si>
    <t>Phòng GDĐT Hà Đông</t>
  </si>
  <si>
    <t>Trường TH &amp; THCS Quốc tế Nhật Bản</t>
  </si>
  <si>
    <t>Trường Tiểu Học Marie Curie II</t>
  </si>
  <si>
    <t>Trường Tiểu học &amp; THCS Hà Nội - Thăng Long</t>
  </si>
  <si>
    <t>Trường Tiểu học An Hưng</t>
  </si>
  <si>
    <t>Trường Tiểu học Ban Mai</t>
  </si>
  <si>
    <t>Trường Tiểu học Biên Giang</t>
  </si>
  <si>
    <t>Trường Tiểu học CGD Victory</t>
  </si>
  <si>
    <t>Trường Tiểu học Chu Văn An - Hà Đông</t>
  </si>
  <si>
    <t>Trường Tiểu học Dương Nội A</t>
  </si>
  <si>
    <t>Trường Tiểu học Dương Nội B</t>
  </si>
  <si>
    <t>Trường Tiểu học IQ</t>
  </si>
  <si>
    <t>Trường Tiểu học Kim Đồng - Hà Đông</t>
  </si>
  <si>
    <t>Trường Tiểu học Kiến Hưng</t>
  </si>
  <si>
    <t>Trường Tiểu học Lê Hồng Phong</t>
  </si>
  <si>
    <t>Trường Tiểu học Lê Trọng Tấn</t>
  </si>
  <si>
    <t>Trường Tiểu học Mậu Lương</t>
  </si>
  <si>
    <t>Trường Tiểu học Phú La</t>
  </si>
  <si>
    <t>Trường Tiểu học Phú Lãm</t>
  </si>
  <si>
    <t>Trường Tiểu học Phú Lương I</t>
  </si>
  <si>
    <t>Trường Tiểu học Phú Lương II</t>
  </si>
  <si>
    <t>Trường Tiểu học Trần Quốc Toản</t>
  </si>
  <si>
    <t>Trường Tiểu học Trần Đăng Ninh</t>
  </si>
  <si>
    <t>Trường Tiểu học Văn Khê</t>
  </si>
  <si>
    <t>Trường Tiểu học Văn Yên</t>
  </si>
  <si>
    <t>Trường Tiểu học Vạn Phúc - Hà Đông</t>
  </si>
  <si>
    <t>Trường Tiểu học Yên Nghĩa</t>
  </si>
  <si>
    <t>Trường Tiểu học Yết Kiêu</t>
  </si>
  <si>
    <t>Trường Tiểu học Đồng Mai I</t>
  </si>
  <si>
    <t>Trường Tiểu học Đồng Mai II</t>
  </si>
  <si>
    <t>Phòng GDĐT Hoài Đức</t>
  </si>
  <si>
    <t>Trường Tiểu học An Khánh A</t>
  </si>
  <si>
    <t>Trường Tiểu học An Khánh B</t>
  </si>
  <si>
    <t>Trường Tiểu học An Thượng A</t>
  </si>
  <si>
    <t>Trường Tiểu học An Thượng B</t>
  </si>
  <si>
    <t>Trường Tiểu học Bình Minh - Hoài Đức</t>
  </si>
  <si>
    <t>Trường Tiểu học Cát Quế A</t>
  </si>
  <si>
    <t>Trường Tiểu học Cát Quế B</t>
  </si>
  <si>
    <t>Trường Tiểu học Di Trạch</t>
  </si>
  <si>
    <t>Trường Tiểu học Dương Liễu A</t>
  </si>
  <si>
    <t>Trường Tiểu học Dương Liễu B</t>
  </si>
  <si>
    <t>Trường Tiểu học Kim Chung A</t>
  </si>
  <si>
    <t>Trường Tiểu học Kim Chung B</t>
  </si>
  <si>
    <t>Trường Tiểu học La Phù</t>
  </si>
  <si>
    <t>Trường Tiểu học Lại Yên</t>
  </si>
  <si>
    <t>Trường Tiểu học Song Phương</t>
  </si>
  <si>
    <t>Trường Tiểu học Sơn Đồng</t>
  </si>
  <si>
    <t>Trường Tiểu học Thị Trấn Trạm Trôi</t>
  </si>
  <si>
    <t>Trường Tiểu học Tiền Yên</t>
  </si>
  <si>
    <t>Trường Tiểu học Vân Canh</t>
  </si>
  <si>
    <t>Trường Tiểu học Vân Côn</t>
  </si>
  <si>
    <t>Trường Tiểu học Yên Sở - Hoài Đức</t>
  </si>
  <si>
    <t>Trường Tiểu học và THCS Vinschool Thăng Long</t>
  </si>
  <si>
    <t>Trường Tiểu học Đông La</t>
  </si>
  <si>
    <t>Trường Tiểu học Đắc Sở</t>
  </si>
  <si>
    <t>Trường Tiểu học Đức Thượng</t>
  </si>
  <si>
    <t>Phòng GDĐT Hoàng Mai</t>
  </si>
  <si>
    <t>Trường Th&amp;Thcs Quốc Tế Việt Nam Singapore</t>
  </si>
  <si>
    <t>Trường Tiểu Học Chu Văn An - Hoàng Mai</t>
  </si>
  <si>
    <t>Trường Tiểu học Bạch Dương</t>
  </si>
  <si>
    <t>Trường Tiểu học Giáp Bát</t>
  </si>
  <si>
    <t>Trường Tiểu học Hoàng Liệt</t>
  </si>
  <si>
    <t>Trường Tiểu học Lĩnh Nam</t>
  </si>
  <si>
    <t>Trường Tiểu học Mai Động</t>
  </si>
  <si>
    <t>Trường Tiểu học Phương Nam</t>
  </si>
  <si>
    <t>Trường Tiểu học Quốc tế Thăng Long - Hoàng Mai</t>
  </si>
  <si>
    <t>Trường Tiểu học Thanh Trì</t>
  </si>
  <si>
    <t>Trường Tiểu học Thúy Lĩnh</t>
  </si>
  <si>
    <t>Trường Tiểu học Thịnh Liệt</t>
  </si>
  <si>
    <t>Trường Tiểu học Tân Mai</t>
  </si>
  <si>
    <t>Trường Tiểu học Tân Định</t>
  </si>
  <si>
    <t>Trường Tiểu học Vĩnh Hưng</t>
  </si>
  <si>
    <t>Trường Tiểu học Yên Sở - Hoàng Mai</t>
  </si>
  <si>
    <t>Trường Tiểu học Đại Kim</t>
  </si>
  <si>
    <t>Trường Tiểu học Đại Từ</t>
  </si>
  <si>
    <t>Trường Tiểu học Đền Lừ</t>
  </si>
  <si>
    <t>Trường Tiểu học Định Công</t>
  </si>
  <si>
    <t>Phòng GDĐT Ba Đình</t>
  </si>
  <si>
    <t>Trường Tiểu học Archimedes Academy</t>
  </si>
  <si>
    <t>Trường Tiểu học Ba Đình</t>
  </si>
  <si>
    <t>Trường Tiểu học Hoàng Hoa Thám</t>
  </si>
  <si>
    <t>Trường Tiểu học Hà Nội</t>
  </si>
  <si>
    <t>Trường Tiểu học Kim Đồng</t>
  </si>
  <si>
    <t>Trường Tiểu học Nghĩa Dũng</t>
  </si>
  <si>
    <t>Trường Tiểu học Nguyễn Bá Ngọc</t>
  </si>
  <si>
    <t>Trường Tiểu học Nguyễn Tri Phương</t>
  </si>
  <si>
    <t>Trường Tiểu học Nguyễn Trung Trực</t>
  </si>
  <si>
    <t>Trường Tiểu học Ngọc Hà</t>
  </si>
  <si>
    <t>Trường Tiểu học Ngọc Khánh</t>
  </si>
  <si>
    <t>Trường Tiểu học Phan Chu Trinh</t>
  </si>
  <si>
    <t>Trường Tiểu học Thành Công A</t>
  </si>
  <si>
    <t>Trường Tiểu học Thành Công B</t>
  </si>
  <si>
    <t>Trường Tiểu học Thủ Lệ</t>
  </si>
  <si>
    <t>Trường Tiểu học Thực Nghiệm</t>
  </si>
  <si>
    <t>Trường Tiểu học Việt Nam - Cu Ba</t>
  </si>
  <si>
    <t>Trường Tiểu học Vạn Phúc - Ba Đình</t>
  </si>
  <si>
    <t>Trường tiểu học Việt Nam - Singapore</t>
  </si>
  <si>
    <t>Phòng GDĐT Tây Hồ</t>
  </si>
  <si>
    <t>Trường Dân Lập Hàn Thuyên</t>
  </si>
  <si>
    <t>Trường Tiểu học An Dương</t>
  </si>
  <si>
    <t>Trường Tiểu học Chu Văn An - Tây Hồ</t>
  </si>
  <si>
    <t>Trường Tiểu học Hanoi Academy</t>
  </si>
  <si>
    <t>Trường Tiểu học Nhật Tân</t>
  </si>
  <si>
    <t>Trường Tiểu học Phú Thượng</t>
  </si>
  <si>
    <t>Trường Tiểu học Quảng An</t>
  </si>
  <si>
    <t>Trường Tiểu học Sao Mai</t>
  </si>
  <si>
    <t>Trường Tiểu học Tứ Liên</t>
  </si>
  <si>
    <t>Trường Tiểu học Việt Nam Singapore</t>
  </si>
  <si>
    <t>Trường Tiểu học Xuân La</t>
  </si>
  <si>
    <t>Trường Tiểu học Đông Thái</t>
  </si>
  <si>
    <t>Phòng GDĐT Hoàn Kiếm</t>
  </si>
  <si>
    <t>Trường Tiểu học Phúc Tân</t>
  </si>
  <si>
    <t>Trường Tiểu học Thăng Long</t>
  </si>
  <si>
    <t>Trường Tiểu học Tràng An</t>
  </si>
  <si>
    <t>Trường Tiểu học Trưng Vương</t>
  </si>
  <si>
    <t>Trường Tiểu học Trần Nhật Duật</t>
  </si>
  <si>
    <t>Trường Tiểu học Võ Thị Sáu</t>
  </si>
  <si>
    <t>Trường Tiểu học Điện Biên</t>
  </si>
  <si>
    <t>Trường Phổ thông Dân tộc nội trú</t>
  </si>
  <si>
    <t>Trường TH, THCS và THPT Vinschool</t>
  </si>
  <si>
    <t>Trường THCS &amp; THPT Trần Quốc Tuấn</t>
  </si>
  <si>
    <t>Trường THCS &amp;THPT Nguyễn Tất Thành</t>
  </si>
  <si>
    <t>Trường THCS &amp;THPT TH School</t>
  </si>
  <si>
    <t>Trường THCS Cao Đẳng Sư Phạm Trung Ương</t>
  </si>
  <si>
    <t>Trường THCS và THPT Tạ Quang Bửu</t>
  </si>
  <si>
    <t>Trường THCS&amp;THPT Lê Quý Đôn</t>
  </si>
  <si>
    <t>Trường THCS&amp;THPT Lương Thế Vinh</t>
  </si>
  <si>
    <t>Trường THCS&amp;THPT Marie Curie</t>
  </si>
  <si>
    <t>Trường THCS&amp;THPT Nguyễn Bỉnh Khiêm Cầu Giấy</t>
  </si>
  <si>
    <t>Trường THCS&amp;THPT Nguyễn Siêu</t>
  </si>
  <si>
    <t>Trường THCS-PTCS Hợp Nhất</t>
  </si>
  <si>
    <t>Trường THCS-PTCS Yên Sơn</t>
  </si>
  <si>
    <t>Trường THCS-THPT Alfred Nobel</t>
  </si>
  <si>
    <t>Trường THCS-THPT Hà Thành</t>
  </si>
  <si>
    <t>Trường THCS-THPT M.V. LÔMÔNÔXỐP</t>
  </si>
  <si>
    <t>Trường THCS-THPT Newton</t>
  </si>
  <si>
    <t>Trường THCS-THPT Phạm Văn Đồng</t>
  </si>
  <si>
    <t>Trường THCS-THPT Quốc Tế Thăng Long</t>
  </si>
  <si>
    <t>Trường THCS-THPT Việt Úc Hà Nội</t>
  </si>
  <si>
    <t>Trường THPT Hoàng Diệu</t>
  </si>
  <si>
    <t>Trường THPT Hồng Hà</t>
  </si>
  <si>
    <t>Trường THPT Lê Thánh Tông</t>
  </si>
  <si>
    <t>Trường THPT Lý Thái Tổ</t>
  </si>
  <si>
    <t>Trường THPT chuyên Hà Nội Amsterdam</t>
  </si>
  <si>
    <t>Trường Trung Học Phổ Thông Lâm Nghiệp</t>
  </si>
  <si>
    <t>Trường Trung cấp Nghệ thuật Xiếc và Tạp kỹ Việt Nam</t>
  </si>
  <si>
    <t>Trường THCS Bình Phú</t>
  </si>
  <si>
    <t>Trường THCS Bình Yên</t>
  </si>
  <si>
    <t>Trường THCS Chàng Sơn</t>
  </si>
  <si>
    <t>Trường THCS Cần Kiệm</t>
  </si>
  <si>
    <t>Trường THCS Cẩm Yên</t>
  </si>
  <si>
    <t>Trường THCS Dị Nậu</t>
  </si>
  <si>
    <t>Trường THCS Hương Ngải</t>
  </si>
  <si>
    <t>Trường THCS Hạ Bằng</t>
  </si>
  <si>
    <t>Trường THCS Hữu Bằng</t>
  </si>
  <si>
    <t>Trường THCS Kim Quan</t>
  </si>
  <si>
    <t>Trường THCS Liên Quan</t>
  </si>
  <si>
    <t>Trường THCS Lại Thượng</t>
  </si>
  <si>
    <t>Trường THCS Minh Hà - Canh Nậu</t>
  </si>
  <si>
    <t>Trường THCS Phùng Xá - Thạch Thất</t>
  </si>
  <si>
    <t>Trường THCS Phú Kim</t>
  </si>
  <si>
    <t>Trường THCS Thạch Hòa</t>
  </si>
  <si>
    <t>Trường THCS Thạch Thất</t>
  </si>
  <si>
    <t>Trường THCS Thạch Xá</t>
  </si>
  <si>
    <t>Trường THCS Tiến Xuân</t>
  </si>
  <si>
    <t>Trường THCS Tân Xã</t>
  </si>
  <si>
    <t>Trường THCS Yên Bình</t>
  </si>
  <si>
    <t>Trường THCS Yên Trung</t>
  </si>
  <si>
    <t>Trường THCS Đại Đồng</t>
  </si>
  <si>
    <t>Trường THCS Đồng Trúc</t>
  </si>
  <si>
    <t>Trường THCS Alpha</t>
  </si>
  <si>
    <t>Trường THCS Archimedes Academy</t>
  </si>
  <si>
    <t>Trường THCS Hạ Đình</t>
  </si>
  <si>
    <t>Trường THCS Khương Mai</t>
  </si>
  <si>
    <t>Trường THCS Khương Đình</t>
  </si>
  <si>
    <t>Trường THCS Kim Giang</t>
  </si>
  <si>
    <t>Trường THCS Nguyễn Trãi</t>
  </si>
  <si>
    <t>Trường THCS Ngôi Sao Hà Nội</t>
  </si>
  <si>
    <t>Trường THCS Nhân Chính</t>
  </si>
  <si>
    <t>Trường THCS Phan Đình Giót</t>
  </si>
  <si>
    <t>Trường THCS Phương Liệt</t>
  </si>
  <si>
    <t>Trường THCS Thanh Xuân</t>
  </si>
  <si>
    <t>Trường THCS Thanh Xuân Nam</t>
  </si>
  <si>
    <t>Trường THCS Việt Nam - Angiêri</t>
  </si>
  <si>
    <t>Trường THCS Đào Duy Từ</t>
  </si>
  <si>
    <t>Trường THCS Bát Tràng</t>
  </si>
  <si>
    <t>Trường THCS Cao Bá Quát</t>
  </si>
  <si>
    <t>Trường THCS Cổ Bi</t>
  </si>
  <si>
    <t>Trường THCS Dương Hà</t>
  </si>
  <si>
    <t>Trường THCS Dương Quang</t>
  </si>
  <si>
    <t>Trường THCS Dương Xá</t>
  </si>
  <si>
    <t>Trường THCS Kim Lan</t>
  </si>
  <si>
    <t>Trường THCS Kim Sơn</t>
  </si>
  <si>
    <t>Trường THCS Kiêu Kỵ</t>
  </si>
  <si>
    <t>Trường THCS Lệ Chi</t>
  </si>
  <si>
    <t>Trường THCS Ninh Hiệp</t>
  </si>
  <si>
    <t>Trường THCS Phù Đổng</t>
  </si>
  <si>
    <t>Trường THCS Phú Thị</t>
  </si>
  <si>
    <t>Trường THCS Thị Trấn Trâu Quỳ</t>
  </si>
  <si>
    <t>Trường THCS Thị Trấn Yên Viên</t>
  </si>
  <si>
    <t>Trường THCS Trung Mầu</t>
  </si>
  <si>
    <t>Trường THCS Văn Đức</t>
  </si>
  <si>
    <t>Trường THCS Yên Thường</t>
  </si>
  <si>
    <t>Trường THCS Yên Viên</t>
  </si>
  <si>
    <t>Trường THCS Đa Tốn</t>
  </si>
  <si>
    <t>Trường THCS Đình Xuyên</t>
  </si>
  <si>
    <t>Trường THCS Đông Dư</t>
  </si>
  <si>
    <t>Trường THCS Đặng Xá</t>
  </si>
  <si>
    <t>Trường THCS Cổ Nhuế 2</t>
  </si>
  <si>
    <t>Trường THCS Liên Mạc</t>
  </si>
  <si>
    <t>Trường THCS Minh Khai</t>
  </si>
  <si>
    <t>Trường THCS Phú Diễn</t>
  </si>
  <si>
    <t>Trường THCS Phúc Diễn</t>
  </si>
  <si>
    <t>Trường THCS Thượng Cát</t>
  </si>
  <si>
    <t>Trường THCS Thụy Phương</t>
  </si>
  <si>
    <t>Trường THCS Tây Tựu</t>
  </si>
  <si>
    <t>Trường THCS Xuân Đỉnh</t>
  </si>
  <si>
    <t>Trường THCS Đông Ngạc</t>
  </si>
  <si>
    <t>Trường THCS Đức Thắng</t>
  </si>
  <si>
    <t>THCS Cầu Diễn</t>
  </si>
  <si>
    <t>THCS Nguyễn Quý Đức</t>
  </si>
  <si>
    <t>THCS Xuân Phương</t>
  </si>
  <si>
    <t>Trường TH &amp;THCS Olympia</t>
  </si>
  <si>
    <t>Trường THCS Lý Nam Đế</t>
  </si>
  <si>
    <t>Trường THCS Mễ Trì</t>
  </si>
  <si>
    <t>Trường THCS Mỹ Đình 1</t>
  </si>
  <si>
    <t>Trường THCS Mỹ Đình 2</t>
  </si>
  <si>
    <t>Trường THCS Nam Từ Liêm</t>
  </si>
  <si>
    <t>Trường THCS Nguyễn Du - Nam Từ Liêm</t>
  </si>
  <si>
    <t>Trường THCS Phú Đô</t>
  </si>
  <si>
    <t>Trường THCS Phương Canh</t>
  </si>
  <si>
    <t>Trường THCS Trung Văn</t>
  </si>
  <si>
    <t>Trường THCS Tây Mỗ</t>
  </si>
  <si>
    <t>Trường THCS Đoàn Thị Điểm</t>
  </si>
  <si>
    <t>Trường THCS Đại Mỗ</t>
  </si>
  <si>
    <t>Trường THCS Bạch Hạ</t>
  </si>
  <si>
    <t>Trường THCS Chuyên Mỹ</t>
  </si>
  <si>
    <t>Trường THCS Châu Can</t>
  </si>
  <si>
    <t>Trường THCS Hoàng Long</t>
  </si>
  <si>
    <t>Trường THCS Hồng Minh</t>
  </si>
  <si>
    <t>Trường THCS Hồng Thái</t>
  </si>
  <si>
    <t>Trường THCS Khai Thái</t>
  </si>
  <si>
    <t>Trường THCS Minh Tân</t>
  </si>
  <si>
    <t>Trường THCS Nam Phong</t>
  </si>
  <si>
    <t>Trường THCS Nam Triều</t>
  </si>
  <si>
    <t>Trường THCS Phú Túc</t>
  </si>
  <si>
    <t>Trường THCS Phú Yên</t>
  </si>
  <si>
    <t>Trường THCS Phúc Tiến</t>
  </si>
  <si>
    <t>Trường THCS Phượng Dực</t>
  </si>
  <si>
    <t>Trường THCS Quang Lãng</t>
  </si>
  <si>
    <t>Trường THCS Quang Trung</t>
  </si>
  <si>
    <t>Trường THCS Sơn Hà</t>
  </si>
  <si>
    <t>Trường THCS Thị Trấn Phú Minh</t>
  </si>
  <si>
    <t>Trường THCS Thị Trấn Phú Xuyên</t>
  </si>
  <si>
    <t>Trường THCS Thụy Phú</t>
  </si>
  <si>
    <t>Trường THCS Tri Thủy</t>
  </si>
  <si>
    <t>Trường THCS Tri Trung</t>
  </si>
  <si>
    <t>Trường THCS Trần Phú - Phú Xuyên</t>
  </si>
  <si>
    <t>Trường THCS Tân Dân</t>
  </si>
  <si>
    <t>Trường THCS Vân Từ</t>
  </si>
  <si>
    <t>Trường THCS Văn Hoàng</t>
  </si>
  <si>
    <t>Trường THCS Văn Nhân</t>
  </si>
  <si>
    <t>Trường THCS Đại Thắng</t>
  </si>
  <si>
    <t>Trường THCS Đại Xuyên</t>
  </si>
  <si>
    <t>Trường THCS Cẩm Đình</t>
  </si>
  <si>
    <t>Trường THCS Hiệp Thuận</t>
  </si>
  <si>
    <t>Trường THCS Hát Môn</t>
  </si>
  <si>
    <t>Trường THCS Liên Hiệp</t>
  </si>
  <si>
    <t>Trường THCS Long Xuyên</t>
  </si>
  <si>
    <t>Trường THCS Ngọc Tảo</t>
  </si>
  <si>
    <t>Trường THCS Phúc Hòa</t>
  </si>
  <si>
    <t>Trường THCS Phương Độ</t>
  </si>
  <si>
    <t>Trường THCS Phụng Thượng</t>
  </si>
  <si>
    <t>Trường THCS Sen Chiểu</t>
  </si>
  <si>
    <t>Trường THCS Tam Hiệp - Phúc Thọ</t>
  </si>
  <si>
    <t>Trường THCS Tam Thuấn</t>
  </si>
  <si>
    <t>Trường THCS Thanh Đa</t>
  </si>
  <si>
    <t>Trường THCS Thượng Cốc</t>
  </si>
  <si>
    <t>Trường THCS Thị Trấn  Phúc Thọ</t>
  </si>
  <si>
    <t>Trường THCS Thọ Lộc</t>
  </si>
  <si>
    <t>Trường THCS Trạch Mỹ Lộc</t>
  </si>
  <si>
    <t>Trường THCS Tích Giang</t>
  </si>
  <si>
    <t>Trường THCS Vân Hà</t>
  </si>
  <si>
    <t>Trường THCS Vân Nam</t>
  </si>
  <si>
    <t>Trường THCS Vân Phúc</t>
  </si>
  <si>
    <t>Trường THCS Võng Xuyên</t>
  </si>
  <si>
    <t>Trường THCS Võng Xuyên B</t>
  </si>
  <si>
    <t>Trường THCS Xuân Phú</t>
  </si>
  <si>
    <t>Trường THCS Cấn Hữu</t>
  </si>
  <si>
    <t>Trường THCS Cộng Hòa</t>
  </si>
  <si>
    <t>Trường THCS Hòa Thạch</t>
  </si>
  <si>
    <t>Trường THCS Kiều Phú</t>
  </si>
  <si>
    <t>Trường THCS Liệp Tuyết</t>
  </si>
  <si>
    <t>Trường THCS Nghĩa Hương</t>
  </si>
  <si>
    <t>Trường THCS Ngọc Liệp</t>
  </si>
  <si>
    <t>Trường THCS Ngọc Mỹ</t>
  </si>
  <si>
    <t>Trường THCS Phú Cát</t>
  </si>
  <si>
    <t>Trường THCS Phú Mãn</t>
  </si>
  <si>
    <t>Trường THCS Phượng Cách</t>
  </si>
  <si>
    <t>Trường THCS Sài Sơn</t>
  </si>
  <si>
    <t>Trường THCS Thạch Thán</t>
  </si>
  <si>
    <t>Trường THCS Thị Trấn Quốc Oai</t>
  </si>
  <si>
    <t>Trường THCS Tuyết Nghĩa</t>
  </si>
  <si>
    <t>Trường THCS Tân Hòa</t>
  </si>
  <si>
    <t>Trường THCS Tân Phú</t>
  </si>
  <si>
    <t>Trường THCS Yên Sơn</t>
  </si>
  <si>
    <t>Trường THCS Đông Xuân</t>
  </si>
  <si>
    <t>Trường THCS Đông Yên</t>
  </si>
  <si>
    <t>Trường THCS Đại Thành</t>
  </si>
  <si>
    <t>Trường THCS Đồng Quang</t>
  </si>
  <si>
    <t>Trường THCS Bắc Phú</t>
  </si>
  <si>
    <t>Trường THCS Bắc Sơn</t>
  </si>
  <si>
    <t>Trường THCS Hiền Ninh</t>
  </si>
  <si>
    <t>Trường THCS Hồng Kỳ</t>
  </si>
  <si>
    <t>Trường THCS Kim Lũ</t>
  </si>
  <si>
    <t>Trường THCS Mai Đình</t>
  </si>
  <si>
    <t>Trường THCS Minh Phú</t>
  </si>
  <si>
    <t>Trường THCS Minh Trí</t>
  </si>
  <si>
    <t>Trường THCS Nam Sơn</t>
  </si>
  <si>
    <t>Trường THCS Nguyễn Du</t>
  </si>
  <si>
    <t>Trường THCS Phù Linh</t>
  </si>
  <si>
    <t>Trường THCS Phú Cường</t>
  </si>
  <si>
    <t>Trường THCS Phú Minh</t>
  </si>
  <si>
    <t>Trường THCS Quang Tiến</t>
  </si>
  <si>
    <t>Trường THCS Thị Trấn Sóc Sơn</t>
  </si>
  <si>
    <t>Trường THCS Tiên Dược</t>
  </si>
  <si>
    <t>Trường THCS Trung Giã</t>
  </si>
  <si>
    <t>Trường THCS Tân Hưng</t>
  </si>
  <si>
    <t>Trường THCS Tân Minh A</t>
  </si>
  <si>
    <t>Trường THCS Tân Minh B</t>
  </si>
  <si>
    <t>Trường THCS Việt Long</t>
  </si>
  <si>
    <t>Trường THCS Xuân Giang</t>
  </si>
  <si>
    <t>Trường THCS Xuân Thu</t>
  </si>
  <si>
    <t>Trường THCS Đức Hòa</t>
  </si>
  <si>
    <t>Trường THCS Cổ Đông</t>
  </si>
  <si>
    <t>Trường THCS Hồng Hà</t>
  </si>
  <si>
    <t>Trường THCS Ngô Quyền</t>
  </si>
  <si>
    <t>Trường THCS Phùng Hưng</t>
  </si>
  <si>
    <t>Trường THCS Sơn Lộc</t>
  </si>
  <si>
    <t>Trường THCS Sơn Tây</t>
  </si>
  <si>
    <t>Trường THCS Sơn Đông</t>
  </si>
  <si>
    <t>Trường THCS Thanh Mỹ</t>
  </si>
  <si>
    <t>Trường THCS Trung Hưng</t>
  </si>
  <si>
    <t>Trường THCS Trung Sơn Trầm</t>
  </si>
  <si>
    <t>Trường THCS Viên Sơn</t>
  </si>
  <si>
    <t>Trường THCS Xuân Khanh</t>
  </si>
  <si>
    <t>Trường THCS Xuân Sơn</t>
  </si>
  <si>
    <t>Trường THCS Đường Lâm</t>
  </si>
  <si>
    <t>Trường THCS Chu Văn An- Thanh Trì</t>
  </si>
  <si>
    <t>Trường THCS Duyên Hà</t>
  </si>
  <si>
    <t>Trường THCS Hữu Hòa</t>
  </si>
  <si>
    <t>Trường THCS Liên Ninh</t>
  </si>
  <si>
    <t>Trường THCS Ngũ Hiệp</t>
  </si>
  <si>
    <t>Trường THCS Ngọc Hồi</t>
  </si>
  <si>
    <t>Trường THCS Tam Hiệp- Thanh Trì</t>
  </si>
  <si>
    <t>Trường THCS Thanh Liệt</t>
  </si>
  <si>
    <t>Trường THCS Thị Trấn Văn Điển</t>
  </si>
  <si>
    <t>Trường THCS Tân Triều</t>
  </si>
  <si>
    <t>Trường THCS Tả Thanh Oai</t>
  </si>
  <si>
    <t>Trường THCS Tứ Hiệp</t>
  </si>
  <si>
    <t>Trường THCS Vĩnh Quỳnh</t>
  </si>
  <si>
    <t>Trường THCS Vạn Phúc - Thanh Trì</t>
  </si>
  <si>
    <t>Trường THCS Yên Mỹ</t>
  </si>
  <si>
    <t>Trường THCS Đông Mỹ</t>
  </si>
  <si>
    <t>Trường THCS Đại Áng</t>
  </si>
  <si>
    <t>Trường THCS Chương Dương</t>
  </si>
  <si>
    <t>Trường THCS Duyên Thái</t>
  </si>
  <si>
    <t>Trường THCS Dũng Tiến</t>
  </si>
  <si>
    <t>Trường THCS Hiền Giang</t>
  </si>
  <si>
    <t>Trường THCS Hà Hồi</t>
  </si>
  <si>
    <t>Trường THCS Hòa Bình</t>
  </si>
  <si>
    <t>Trường THCS Hồng Vân</t>
  </si>
  <si>
    <t>Trường THCS Khánh Hà</t>
  </si>
  <si>
    <t>Trường THCS Liên Phương</t>
  </si>
  <si>
    <t>Trường THCS Lê Lợi</t>
  </si>
  <si>
    <t>Trường THCS Minh Cường</t>
  </si>
  <si>
    <t>Trường THCS Nghiêm Xuyên</t>
  </si>
  <si>
    <t>Trường THCS Nguyễn Trãi A</t>
  </si>
  <si>
    <t>Trường THCS Nhị Khê</t>
  </si>
  <si>
    <t>Trường THCS Ninh Sở</t>
  </si>
  <si>
    <t>Trường THCS Quất Động</t>
  </si>
  <si>
    <t>Trường THCS Thư Phú</t>
  </si>
  <si>
    <t>Trường THCS Thắng Lợi</t>
  </si>
  <si>
    <t>Trường THCS Thị Trấn Thường Tín</t>
  </si>
  <si>
    <t>Trường THCS Thống Nhất</t>
  </si>
  <si>
    <t>Trường THCS Tiền Phong</t>
  </si>
  <si>
    <t>Trường THCS Tân Minh</t>
  </si>
  <si>
    <t>Trường THCS Tô Hiệu</t>
  </si>
  <si>
    <t>Trường THCS Tự Nhiên</t>
  </si>
  <si>
    <t>Trường THCS Vân Tảo</t>
  </si>
  <si>
    <t>Trường THCS Văn Bình</t>
  </si>
  <si>
    <t>Trường THCS Văn Phú</t>
  </si>
  <si>
    <t>Trường THCS Văn Tự</t>
  </si>
  <si>
    <t>Trường THCS Vạn Điểm</t>
  </si>
  <si>
    <t>Trường THCS Cao Thành</t>
  </si>
  <si>
    <t>Trường THCS Hoa Sơn</t>
  </si>
  <si>
    <t>Trường THCS Hòa Lâm</t>
  </si>
  <si>
    <t>Trường THCS Hòa Nam</t>
  </si>
  <si>
    <t>Trường THCS Hòa Phú</t>
  </si>
  <si>
    <t>Trường THCS Hòa Xá</t>
  </si>
  <si>
    <t>Trường THCS Hồng Quang</t>
  </si>
  <si>
    <t>Trường THCS Kim Đường</t>
  </si>
  <si>
    <t>Trường THCS Liên Bạt</t>
  </si>
  <si>
    <t>Trường THCS Lưu Hoàng</t>
  </si>
  <si>
    <t>Trường THCS Minh Đức</t>
  </si>
  <si>
    <t>Trường THCS Nguyễn Thượng Hiền</t>
  </si>
  <si>
    <t>Trường THCS Phù Lưu</t>
  </si>
  <si>
    <t>Trường THCS Phương Tú</t>
  </si>
  <si>
    <t>Trường THCS Quảng Phú Cầu</t>
  </si>
  <si>
    <t>Trường THCS Sơn Công</t>
  </si>
  <si>
    <t>Trường THCS Thị Trấn Vân Đình</t>
  </si>
  <si>
    <t>Trường THCS Trung Tú</t>
  </si>
  <si>
    <t>Trường THCS Trường Thịnh</t>
  </si>
  <si>
    <t>Trường THCS Trầm Lộng</t>
  </si>
  <si>
    <t>Trường THCS Tảo Dương Văn</t>
  </si>
  <si>
    <t>Trường THCS Viên An</t>
  </si>
  <si>
    <t>Trường THCS Viên Nội</t>
  </si>
  <si>
    <t>Trường THCS Vạn Thái</t>
  </si>
  <si>
    <t>Trường THCS Đông Lỗ</t>
  </si>
  <si>
    <t>Trường THCS Đại Cường</t>
  </si>
  <si>
    <t>Trường THCS Đại Hùng</t>
  </si>
  <si>
    <t>Trường THCS Đồng Tiến</t>
  </si>
  <si>
    <t>Trường THCS Đồng Tân</t>
  </si>
  <si>
    <t>Trường THCS Đội Bình</t>
  </si>
  <si>
    <t>Trường THCS Bê Tông</t>
  </si>
  <si>
    <t>Trường THCS Hoàng Diệu</t>
  </si>
  <si>
    <t>Trường THCS Hoàng Văn Thụ - Chương Mỹ</t>
  </si>
  <si>
    <t>Trường THCS Hòa Chính</t>
  </si>
  <si>
    <t>Trường THCS Hồng Phong</t>
  </si>
  <si>
    <t>Trường THCS Hợp Đồng</t>
  </si>
  <si>
    <t>Trường THCS Hữu Văn</t>
  </si>
  <si>
    <t>Trường THCS Lam Điền</t>
  </si>
  <si>
    <t>Trường THCS Lương Mỹ</t>
  </si>
  <si>
    <t>Trường THCS Mỹ Lương</t>
  </si>
  <si>
    <t>Trường THCS Nam Phương Tiến A</t>
  </si>
  <si>
    <t>Trường THCS Nam Phương Tiến B</t>
  </si>
  <si>
    <t>Trường THCS Ngô Sỹ Liên - Chương Mỹ</t>
  </si>
  <si>
    <t>Trường THCS Ngọc Hòa</t>
  </si>
  <si>
    <t>Trường THCS Phú Nam An</t>
  </si>
  <si>
    <t>Trường THCS Phú Nghĩa</t>
  </si>
  <si>
    <t>Trường THCS Phụng Châu</t>
  </si>
  <si>
    <t>Trường THCS Quảng Bị</t>
  </si>
  <si>
    <t>Trường THCS Thanh Bình</t>
  </si>
  <si>
    <t>Trường THCS Thượng Vực</t>
  </si>
  <si>
    <t>Trường THCS Thị Trấn Chúc Sơn</t>
  </si>
  <si>
    <t>Trường THCS Thụy Hương</t>
  </si>
  <si>
    <t>Trường THCS Thủy Xuân Tiên</t>
  </si>
  <si>
    <t>Trường THCS Tiên Phương</t>
  </si>
  <si>
    <t>Trường THCS Trung Hòa</t>
  </si>
  <si>
    <t>Trường THCS Trường Yên</t>
  </si>
  <si>
    <t>Trường THCS Trần Phú - Chương Mỹ</t>
  </si>
  <si>
    <t>Trường THCS Tân Tiến</t>
  </si>
  <si>
    <t>Trường THCS Tốt Động</t>
  </si>
  <si>
    <t>Trường THCS Văn Võ</t>
  </si>
  <si>
    <t>Trường THCS Xuân Mai A</t>
  </si>
  <si>
    <t>Trường THCS Xuân Mai B</t>
  </si>
  <si>
    <t>Trường THCS Đông Phương Yên</t>
  </si>
  <si>
    <t>Trường THCS Đông Sơn</t>
  </si>
  <si>
    <t>Trường THCS Đại Yên</t>
  </si>
  <si>
    <t>Trường THCS Đồng Lạc</t>
  </si>
  <si>
    <t>Trường THCS Đồng Phú</t>
  </si>
  <si>
    <t>Trường THCS Hồng Hà - Đan Phượng</t>
  </si>
  <si>
    <t>Trường THCS Liên Hà - Đan Phượng</t>
  </si>
  <si>
    <t>Trường THCS Liên Hồng</t>
  </si>
  <si>
    <t>Trường THCS Liên Trung</t>
  </si>
  <si>
    <t>Trường THCS Lương Thế Vinh</t>
  </si>
  <si>
    <t>Trường THCS Phương Đình</t>
  </si>
  <si>
    <t>Trường THCS Song Phượng</t>
  </si>
  <si>
    <t>Trường THCS Thượng Mỗ</t>
  </si>
  <si>
    <t>Trường THCS Thọ An</t>
  </si>
  <si>
    <t>Trường THCS Thọ Xuân</t>
  </si>
  <si>
    <t>Trường THCS Trung Châu</t>
  </si>
  <si>
    <t>Trường THCS Tân Hội</t>
  </si>
  <si>
    <t>Trường THCS Tân Lập</t>
  </si>
  <si>
    <t>Trường THCS Tô Hiến Thành</t>
  </si>
  <si>
    <t>Trường THCS Đan Phượng</t>
  </si>
  <si>
    <t>Trường THCS Đồng Tháp</t>
  </si>
  <si>
    <t>Trường THCS Bùi Quang Mại</t>
  </si>
  <si>
    <t>Trường THCS Bắc Hồng</t>
  </si>
  <si>
    <t>Trường THCS Cổ Loa</t>
  </si>
  <si>
    <t>Trường THCS Dục Tú</t>
  </si>
  <si>
    <t>Trường THCS Hải Bối</t>
  </si>
  <si>
    <t>Trường THCS Kim Chung</t>
  </si>
  <si>
    <t>Trường THCS Kim Nỗ</t>
  </si>
  <si>
    <t>Trường THCS Liên Hà - Đông Anh</t>
  </si>
  <si>
    <t>Trường THCS Mai Lâm</t>
  </si>
  <si>
    <t>Trường THCS Nam Hồng</t>
  </si>
  <si>
    <t>Trường THCS Nguyên Khê</t>
  </si>
  <si>
    <t>Trường THCS Nguyễn Huy Tưởng</t>
  </si>
  <si>
    <t>Trường THCS Pascal</t>
  </si>
  <si>
    <t>Trường THCS Thị Trấn Đông Anh</t>
  </si>
  <si>
    <t>Trường THCS Thụy Lâm</t>
  </si>
  <si>
    <t>Trường THCS Tiên Dương</t>
  </si>
  <si>
    <t>Trường THCS Tàm Xá</t>
  </si>
  <si>
    <t>Trường THCS Uy Nỗ</t>
  </si>
  <si>
    <t>Trường THCS Việt Hùng</t>
  </si>
  <si>
    <t>Trường THCS Vân Nội</t>
  </si>
  <si>
    <t>Trường THCS Võng La</t>
  </si>
  <si>
    <t>Trường THCS Vĩnh Ngọc</t>
  </si>
  <si>
    <t>Trường THCS Xuân Canh</t>
  </si>
  <si>
    <t>Trường THCS Xuân Nộn</t>
  </si>
  <si>
    <t>Trường THCS Đông Hội</t>
  </si>
  <si>
    <t>Trường THCS Bình Minh</t>
  </si>
  <si>
    <t>Trường THCS Bích Hòa</t>
  </si>
  <si>
    <t>Trường THCS Cao Dương</t>
  </si>
  <si>
    <t>Trường THCS Cao Viên</t>
  </si>
  <si>
    <t>Trường THCS Cự Khê</t>
  </si>
  <si>
    <t>Trường THCS Dân Hòa</t>
  </si>
  <si>
    <t>Trường THCS Hồng Dương</t>
  </si>
  <si>
    <t>Trường THCS Kim An</t>
  </si>
  <si>
    <t>Trường THCS Kim Thư</t>
  </si>
  <si>
    <t>Trường THCS Liên Châu</t>
  </si>
  <si>
    <t>Trường THCS Mỹ Hưng</t>
  </si>
  <si>
    <t>Trường THCS Nguyễn Trực - Tt Kim Bài</t>
  </si>
  <si>
    <t>Trường THCS Phương Trung</t>
  </si>
  <si>
    <t>Trường THCS Tam Hưng</t>
  </si>
  <si>
    <t>Trường THCS Thanh Cao</t>
  </si>
  <si>
    <t>Trường THCS Thanh Mai</t>
  </si>
  <si>
    <t>Trường THCS Thanh Thùy</t>
  </si>
  <si>
    <t>Trường THCS Thanh Văn</t>
  </si>
  <si>
    <t>Trường THCS Tân Ước</t>
  </si>
  <si>
    <t>Trường THCS Xuân Dương</t>
  </si>
  <si>
    <t>Trường THCS Đỗ Động</t>
  </si>
  <si>
    <t>Trường THCS Bế Văn Đàn</t>
  </si>
  <si>
    <t>Trường THCS Cát Linh</t>
  </si>
  <si>
    <t>Trường THCS Huy Văn</t>
  </si>
  <si>
    <t>Trường THCS Học Viện Âm Nhạc Qg Việt Nam</t>
  </si>
  <si>
    <t>Trường THCS Khương Thượng</t>
  </si>
  <si>
    <t>Trường THCS Láng Hạ</t>
  </si>
  <si>
    <t>Trường THCS Láng Thượng</t>
  </si>
  <si>
    <t>Trường THCS Lý Thường Kiệt</t>
  </si>
  <si>
    <t>Trường THCS Nguyễn Trường Tộ</t>
  </si>
  <si>
    <t>Trường THCS Phương Mai</t>
  </si>
  <si>
    <t>Trường THCS Tam Khương</t>
  </si>
  <si>
    <t>Trường THCS Thái Thịnh</t>
  </si>
  <si>
    <t>Trường THCS Thịnh Quang</t>
  </si>
  <si>
    <t>Trường THCS Trung Phụng</t>
  </si>
  <si>
    <t>Trường THCS Tô Vĩnh Diện</t>
  </si>
  <si>
    <t>Trường THCS Tư Thục Nguyễn Văn Huyên</t>
  </si>
  <si>
    <t>Trường THCS Đống Đa</t>
  </si>
  <si>
    <t>Trường THCS Ba Trại</t>
  </si>
  <si>
    <t>Trường THCS Cam Thượng</t>
  </si>
  <si>
    <t>Trường THCS Chu Minh</t>
  </si>
  <si>
    <t>Trường THCS Châu Sơn</t>
  </si>
  <si>
    <t>Trường THCS Cẩm Lĩnh</t>
  </si>
  <si>
    <t>Trường THCS Cổ Đô</t>
  </si>
  <si>
    <t>Trường THCS Khánh Thượng</t>
  </si>
  <si>
    <t>Trường THCS Minh Châu</t>
  </si>
  <si>
    <t>Trường THCS Minh Quang - Ba Vì</t>
  </si>
  <si>
    <t>Trường THCS Phong Vân</t>
  </si>
  <si>
    <t>Trường THCS Phú Châu</t>
  </si>
  <si>
    <t>Trường THCS Phú Phương</t>
  </si>
  <si>
    <t>Trường THCS Phú Sơn</t>
  </si>
  <si>
    <t>Trường THCS Phú Đông</t>
  </si>
  <si>
    <t>Trường THCS Sơn Đà</t>
  </si>
  <si>
    <t>Trường THCS TTNC Bò &amp; Đồng Cỏ</t>
  </si>
  <si>
    <t>Trường THCS Thuần Mỹ</t>
  </si>
  <si>
    <t>Trường THCS Thái Hòa</t>
  </si>
  <si>
    <t>Trường THCS Thụy An</t>
  </si>
  <si>
    <t>Trường THCS Tiên Phong</t>
  </si>
  <si>
    <t>Trường THCS Tây Đằng</t>
  </si>
  <si>
    <t>Trường THCS Tòng Bạt</t>
  </si>
  <si>
    <t>Trường THCS Tản Hồng</t>
  </si>
  <si>
    <t>Trường THCS Tản Lĩnh</t>
  </si>
  <si>
    <t>Trường THCS Tản Đà</t>
  </si>
  <si>
    <t>Trường THCS Vân Hòa</t>
  </si>
  <si>
    <t>Trường THCS Vạn Thắng</t>
  </si>
  <si>
    <t>Trường THCS Vật Lại</t>
  </si>
  <si>
    <t>Trường THCS Yên Bài A</t>
  </si>
  <si>
    <t>Trường THCS Yên Bài B</t>
  </si>
  <si>
    <t>Trường THCS Đông Quang</t>
  </si>
  <si>
    <t>Trường THCS Đồng Thái</t>
  </si>
  <si>
    <t>Trường TH, THCS và THPT Đa Trí Tuệ</t>
  </si>
  <si>
    <t>Trường THCS Cầu Giấy</t>
  </si>
  <si>
    <t>Trường THCS Dịch Vọng</t>
  </si>
  <si>
    <t>Trường THCS Dịch Vọng Hậu</t>
  </si>
  <si>
    <t>Trường THCS Lê Quý Đôn</t>
  </si>
  <si>
    <t>Trường THCS Mai Dịch</t>
  </si>
  <si>
    <t>Trường THCS Nam Trung Yên</t>
  </si>
  <si>
    <t>Trường THCS Nghĩa Tân</t>
  </si>
  <si>
    <t>Trường THCS Quốc Tế Global</t>
  </si>
  <si>
    <t>Trường THCS Quốc tế gateway</t>
  </si>
  <si>
    <t>Trường THCS Yên Hòa</t>
  </si>
  <si>
    <t>Trường PTCS Nguyễn Đình Chiểu</t>
  </si>
  <si>
    <t>Trường THCS Hai Bà Trưng</t>
  </si>
  <si>
    <t>Trường THCS Hà Huy Tập</t>
  </si>
  <si>
    <t>Trường THCS Lê Ngọc Hân</t>
  </si>
  <si>
    <t>Trường THCS Lương Yên</t>
  </si>
  <si>
    <t>Trường THCS Nguyễn Phong Sắc</t>
  </si>
  <si>
    <t>Trường THCS Ngô Gia Tự</t>
  </si>
  <si>
    <t>Trường THCS Quỳnh Mai</t>
  </si>
  <si>
    <t>Trường THCS Trưng Nhị</t>
  </si>
  <si>
    <t>Trường THCS Tây Sơn</t>
  </si>
  <si>
    <t>Trường THCS Tô Hoàng</t>
  </si>
  <si>
    <t>Trường THCS Vân Hồ</t>
  </si>
  <si>
    <t>Trường THCS Vĩnh Tuy</t>
  </si>
  <si>
    <t>Trường THCS Đoàn Kết</t>
  </si>
  <si>
    <t>Trường THCS Chi Đông</t>
  </si>
  <si>
    <t>Trường THCS Chu Phan</t>
  </si>
  <si>
    <t>Trường THCS Hoàng Kim</t>
  </si>
  <si>
    <t>Trường THCS Kim Hoa</t>
  </si>
  <si>
    <t>Trường THCS Liên Mạc A</t>
  </si>
  <si>
    <t>Trường THCS Liên Mạc B</t>
  </si>
  <si>
    <t>Trường THCS Mê Linh</t>
  </si>
  <si>
    <t>Trường THCS Phạm Hồng Thái</t>
  </si>
  <si>
    <t>Trường THCS Quang Minh</t>
  </si>
  <si>
    <t>Trường THCS Tam Đồng</t>
  </si>
  <si>
    <t>Trường THCS Thanh Lâm A</t>
  </si>
  <si>
    <t>Trường THCS Thanh Lâm B</t>
  </si>
  <si>
    <t>Trường THCS Tiến Thắng</t>
  </si>
  <si>
    <t>Trường THCS Tiến Thịnh</t>
  </si>
  <si>
    <t>Trường THCS Tiền Phong - Mê Linh</t>
  </si>
  <si>
    <t>Trường THCS Tráng Việt</t>
  </si>
  <si>
    <t>Trường THCS Trưng Vương - Mê Linh</t>
  </si>
  <si>
    <t>Trường THCS Tự Lập</t>
  </si>
  <si>
    <t>Trường THCS Văn Khê A</t>
  </si>
  <si>
    <t>Trường THCS Văn Khê B</t>
  </si>
  <si>
    <t>Trường THCS Vạn Yên</t>
  </si>
  <si>
    <t>Trường THCS Đại Thịnh</t>
  </si>
  <si>
    <t>Trường Tiểu Học Và Trung Học Cơ Sở Wellspring</t>
  </si>
  <si>
    <t>Trường Trung Học Cơ Sở Cự Khối</t>
  </si>
  <si>
    <t>Trường Trung Học Cơ Sở Giang Biên</t>
  </si>
  <si>
    <t>Trường Trung Học Cơ Sở Long Biên</t>
  </si>
  <si>
    <t>Trường Trung Học Cơ Sở Ngô Gia Tự</t>
  </si>
  <si>
    <t>Trường Trung Học Cơ Sở Ngọc Lâm</t>
  </si>
  <si>
    <t>Trường Trung Học Cơ Sở Ngọc Thụy</t>
  </si>
  <si>
    <t>Trường Trung Học Cơ Sở Phúc Lợi</t>
  </si>
  <si>
    <t>Trường Trung Học Cơ Sở Phúc Đồng</t>
  </si>
  <si>
    <t>Trường Trung Học Cơ Sở Sài Đồng</t>
  </si>
  <si>
    <t>Trường Trung Học Cơ Sở Thanh Am</t>
  </si>
  <si>
    <t>Trường Trung Học Cơ Sở Thượng Thanh</t>
  </si>
  <si>
    <t>Trường Trung Học Cơ Sở Thạch Bàn</t>
  </si>
  <si>
    <t>Trường Trung Học Cơ Sở Việt Hưng</t>
  </si>
  <si>
    <t>Trường Trung Học Cơ Sở Ái Mộ</t>
  </si>
  <si>
    <t>Trường Trung Học Cơ Sở Đô Thị Việt Hưng</t>
  </si>
  <si>
    <t>Trường Trung Học Cơ Sở Đức Giang</t>
  </si>
  <si>
    <t>Trường Trung học cơ sở Bồ Đề</t>
  </si>
  <si>
    <t>Trường THCS An Mỹ</t>
  </si>
  <si>
    <t>Trường THCS An Phú</t>
  </si>
  <si>
    <t>Trường THCS An Tiến</t>
  </si>
  <si>
    <t>Trường THCS Bột Xuyên</t>
  </si>
  <si>
    <t>Trường THCS Hùng Tiến</t>
  </si>
  <si>
    <t>Trường THCS Hương Sơn</t>
  </si>
  <si>
    <t>Trường THCS Hồng Sơn</t>
  </si>
  <si>
    <t>Trường THCS Hợp Thanh</t>
  </si>
  <si>
    <t>Trường THCS Hợp Tiến</t>
  </si>
  <si>
    <t>Trường THCS Lê Thanh</t>
  </si>
  <si>
    <t>Trường THCS Mỹ Thành</t>
  </si>
  <si>
    <t>Trường THCS Phù Lưu Tế</t>
  </si>
  <si>
    <t>Trường THCS Phùng Xá - Mỹ Đức</t>
  </si>
  <si>
    <t>Trường THCS Phúc Lâm</t>
  </si>
  <si>
    <t>Trường THCS Thượng Lâm</t>
  </si>
  <si>
    <t>Trường THCS Tuy Lai</t>
  </si>
  <si>
    <t>Trường THCS Tế Tiêu</t>
  </si>
  <si>
    <t>Trường THCS Vạn Kim</t>
  </si>
  <si>
    <t>Trường THCS Xuy Xá</t>
  </si>
  <si>
    <t>Trường THCS Đại Hưng</t>
  </si>
  <si>
    <t>Trường THCS Đại Nghĩa</t>
  </si>
  <si>
    <t>Trường THCS Đốc Tín</t>
  </si>
  <si>
    <t>Trường THCS Đồng Tâm</t>
  </si>
  <si>
    <t>Trường THCS Ban Mai</t>
  </si>
  <si>
    <t>Trường THCS Biên Giang</t>
  </si>
  <si>
    <t>Trường THCS Dương Nội</t>
  </si>
  <si>
    <t>Trường THCS Kiến Hưng</t>
  </si>
  <si>
    <t>Trường THCS Lê Hồng Phong</t>
  </si>
  <si>
    <t>Trường THCS Lê Lợi - Hà Đông</t>
  </si>
  <si>
    <t>Trường THCS Lê Quý Đôn - Hà Đông</t>
  </si>
  <si>
    <t>Trường THCS Mậu Lương</t>
  </si>
  <si>
    <t>Trường THCS Mỗ Lao</t>
  </si>
  <si>
    <t>Trường THCS Nguyễn Trãi - Hà Đông</t>
  </si>
  <si>
    <t>Trường THCS Phú La</t>
  </si>
  <si>
    <t>Trường THCS Phú Lãm</t>
  </si>
  <si>
    <t>Trường THCS Phú Lương</t>
  </si>
  <si>
    <t>Trường THCS Phổ Thông Quốc Tế Vn</t>
  </si>
  <si>
    <t>Trường THCS Trần Đăng Ninh</t>
  </si>
  <si>
    <t>Trường THCS Văn Khê</t>
  </si>
  <si>
    <t>Trường THCS Văn Quán</t>
  </si>
  <si>
    <t>Trường THCS Văn Yên</t>
  </si>
  <si>
    <t>Trường THCS Vạn Phúc - Hà Đông</t>
  </si>
  <si>
    <t>Trường THCS Yên Nghĩa</t>
  </si>
  <si>
    <t>Trường THCS Đồng Mai</t>
  </si>
  <si>
    <t>Trường THCS An Khánh</t>
  </si>
  <si>
    <t>Trường THCS An Thượng</t>
  </si>
  <si>
    <t>Trường THCS Cát Quế A</t>
  </si>
  <si>
    <t>Trường THCS Cát Quế B</t>
  </si>
  <si>
    <t>Trường THCS Di Trạch</t>
  </si>
  <si>
    <t>Trường THCS Dương Liễu</t>
  </si>
  <si>
    <t>Trường THCS La Phù</t>
  </si>
  <si>
    <t>Trường THCS Lại Yên</t>
  </si>
  <si>
    <t>Trường THCS Nguyễn Văn Huyên</t>
  </si>
  <si>
    <t>Trường THCS Song Phương</t>
  </si>
  <si>
    <t>Trường THCS Sơn Đồng</t>
  </si>
  <si>
    <t>Trường THCS Thị Trấn Trạm Trôi</t>
  </si>
  <si>
    <t>Trường THCS Tiền Yên</t>
  </si>
  <si>
    <t>Trường THCS Vân Canh</t>
  </si>
  <si>
    <t>Trường THCS Vân Côn</t>
  </si>
  <si>
    <t>Trường THCS Yên Sở - Hoài Đức</t>
  </si>
  <si>
    <t>Trường THCS Đông La</t>
  </si>
  <si>
    <t>Trường THCS Đắc Sở</t>
  </si>
  <si>
    <t>Trường THCS Đức Giang</t>
  </si>
  <si>
    <t>Trường THCS Đức Thượng</t>
  </si>
  <si>
    <t>Trường THCS Giáp Bát</t>
  </si>
  <si>
    <t>Trường THCS Hoàng Liệt</t>
  </si>
  <si>
    <t>Trường THCS Hoàng Văn Thụ</t>
  </si>
  <si>
    <t>Trường THCS Lĩnh Nam</t>
  </si>
  <si>
    <t>Trường THCS Mai Động</t>
  </si>
  <si>
    <t>Trường THCS Thanh Trì</t>
  </si>
  <si>
    <t>Trường THCS Thịnh Liệt</t>
  </si>
  <si>
    <t>Trường THCS Trần Phú</t>
  </si>
  <si>
    <t>Trường THCS Tân Mai</t>
  </si>
  <si>
    <t>Trường THCS Tân Định</t>
  </si>
  <si>
    <t>Trường THCS Vĩnh Hưng</t>
  </si>
  <si>
    <t>Trường THCS Yên Sở</t>
  </si>
  <si>
    <t>Trường THCS Đại Kim</t>
  </si>
  <si>
    <t>Trường THCS Đền Lừ</t>
  </si>
  <si>
    <t>Trường THCS Định Công</t>
  </si>
  <si>
    <t>Trường THCS Ba Đình</t>
  </si>
  <si>
    <t>Trường THCS Giảng Võ</t>
  </si>
  <si>
    <t>Trường THCS Hoàng Hoa Thám</t>
  </si>
  <si>
    <t>Trường THCS Mạc Đĩnh Chi</t>
  </si>
  <si>
    <t>Trường THCS Nguyễn Công Trứ</t>
  </si>
  <si>
    <t>Trường THCS Nguyễn Tri Phương</t>
  </si>
  <si>
    <t>Trường THCS Nguyễn Trãi - Ba đình</t>
  </si>
  <si>
    <t>Trường THCS Phan Chu Trinh</t>
  </si>
  <si>
    <t>Trường THCS Phúc Xá</t>
  </si>
  <si>
    <t>Trường THCS Thành Công</t>
  </si>
  <si>
    <t>Trường THCS Thăng Long</t>
  </si>
  <si>
    <t>Trường THCS Thống Nhất - Ba Đình</t>
  </si>
  <si>
    <t>Trường THCS Thực Nghiệm</t>
  </si>
  <si>
    <t>Trường THCS An Dương</t>
  </si>
  <si>
    <t>Trường THCS Chu Văn An</t>
  </si>
  <si>
    <t>Trường THCS Hanoi Academy</t>
  </si>
  <si>
    <t>Trường THCS Nhật Tân</t>
  </si>
  <si>
    <t>Trường THCS Phú Thượng</t>
  </si>
  <si>
    <t>Trường THCS Quảng An</t>
  </si>
  <si>
    <t>Trường THCS Tứ Liên</t>
  </si>
  <si>
    <t>Trường THCS Xuân La</t>
  </si>
  <si>
    <t>Trường THCS Đông Thái</t>
  </si>
  <si>
    <t>Trường THCS Đông Đô</t>
  </si>
  <si>
    <t>Trường THCS Chương Dương - Hoàn Kiếm</t>
  </si>
  <si>
    <t>Trường THCS Hoàn Kiếm</t>
  </si>
  <si>
    <t>Trường THCS Nguyễn Du - Hoàn Kiếm</t>
  </si>
  <si>
    <t>Trường THCS Ngô Sĩ Liên - Hoàn Kiếm</t>
  </si>
  <si>
    <t>Trường THCS Thanh Quan</t>
  </si>
  <si>
    <t>Trường THCS Trưng Vương - Hoàn Kiếm</t>
  </si>
  <si>
    <t>THPT Nguyễn Du - Mê Linh</t>
  </si>
  <si>
    <t>Trung học phổ thông Khoa học Giáo dục</t>
  </si>
  <si>
    <t>Trường Hữu Nghị 80</t>
  </si>
  <si>
    <t>Trường Hữu Nghị T78</t>
  </si>
  <si>
    <t>Trường THPT  Đoàn Thị Điểm</t>
  </si>
  <si>
    <t>Trường THPT An Dương Vương</t>
  </si>
  <si>
    <t>Trường THPT Ba Vì</t>
  </si>
  <si>
    <t>Trường THPT Ban Mai</t>
  </si>
  <si>
    <t>Trường THPT Bình Minh</t>
  </si>
  <si>
    <t>Trường THPT Bất Bạt</t>
  </si>
  <si>
    <t>Trường THPT Bắc Hà - Đống Đa</t>
  </si>
  <si>
    <t>Trường THPT Bắc Lương Sơn</t>
  </si>
  <si>
    <t>Trường THPT Bắc Thăng Long</t>
  </si>
  <si>
    <t>Trường THPT Bắc Đuống</t>
  </si>
  <si>
    <t>Trường THPT Cao Bá Quát - Gia Lâm</t>
  </si>
  <si>
    <t>Trường THPT Cao Bá Quát-Quốc Oai</t>
  </si>
  <si>
    <t>Trường THPT Chu Văn An</t>
  </si>
  <si>
    <t>Trường THPT Chuyên Khoa Học Tự Nhiên</t>
  </si>
  <si>
    <t>Trường THPT Chuyên Nguyễn Huệ</t>
  </si>
  <si>
    <t>Trường THPT Chuyên Đại học Sư phạm</t>
  </si>
  <si>
    <t>Trường THPT Chúc Động</t>
  </si>
  <si>
    <t>Trường THPT Chương Mỹ A</t>
  </si>
  <si>
    <t>Trường THPT Chương Mỹ B</t>
  </si>
  <si>
    <t>Trường THPT Cầu Giấy</t>
  </si>
  <si>
    <t>Trường THPT Cổ Loa</t>
  </si>
  <si>
    <t>Trường THPT Dương Xá</t>
  </si>
  <si>
    <t>Trường THPT Einstein</t>
  </si>
  <si>
    <t>Trường THPT FPT</t>
  </si>
  <si>
    <t>Trường THPT Global</t>
  </si>
  <si>
    <t>Trường THPT Green City Academy</t>
  </si>
  <si>
    <t>Trường THPT Hai Bà Trưng - Thạch Thất</t>
  </si>
  <si>
    <t>Trường THPT Hoài Đức A</t>
  </si>
  <si>
    <t>Trường THPT Hoài Đức B</t>
  </si>
  <si>
    <t>Trường THPT Hoàng Cầu</t>
  </si>
  <si>
    <t>Trường THPT Hoàng Long</t>
  </si>
  <si>
    <t>Trường THPT Hoàng Mai</t>
  </si>
  <si>
    <t>Trường THPT Hoàng Văn Thụ</t>
  </si>
  <si>
    <t>Trường THPT Huỳnh Thúc Kháng</t>
  </si>
  <si>
    <t>Trường THPT Hà Nội</t>
  </si>
  <si>
    <t>Trường THPT Hà Nội Academy</t>
  </si>
  <si>
    <t>Trường THPT Hà Đông</t>
  </si>
  <si>
    <t>Trường THPT Hồ Tùng Mậu</t>
  </si>
  <si>
    <t>Trường THPT Hồng Thái</t>
  </si>
  <si>
    <t>Trường THPT Hồng Đức</t>
  </si>
  <si>
    <t>Trường THPT Hợp Thanh</t>
  </si>
  <si>
    <t>Trường THPT IVS</t>
  </si>
  <si>
    <t>Trường THPT Kim Anh</t>
  </si>
  <si>
    <t>Trường THPT Kim Liên</t>
  </si>
  <si>
    <t>Trường THPT Kinh Đô</t>
  </si>
  <si>
    <t>Trường THPT Lam Hồng</t>
  </si>
  <si>
    <t>Trường THPT Liên Hà - Đông Anh</t>
  </si>
  <si>
    <t>Trường THPT Lê Lợi</t>
  </si>
  <si>
    <t>Trường THPT Lê Ngọc Hân</t>
  </si>
  <si>
    <t>Trường THPT Lê Quý Đôn - Hà Đông</t>
  </si>
  <si>
    <t>Trường THPT Lê Quý Đôn - Đống Đa</t>
  </si>
  <si>
    <t>Trường THPT Lê Văn Thiêm</t>
  </si>
  <si>
    <t>Trường THPT Lý Thánh Tông</t>
  </si>
  <si>
    <t>Trường THPT Lý Thường Kiệt</t>
  </si>
  <si>
    <t>Trường THPT Lý Tử Tấn</t>
  </si>
  <si>
    <t>Trường THPT Lưu Hoàng</t>
  </si>
  <si>
    <t>Trường THPT Lương Thế Vinh - Ba Vì</t>
  </si>
  <si>
    <t>Trường THPT Lương Văn Can</t>
  </si>
  <si>
    <t>Trường THPT Lạc Long Quân</t>
  </si>
  <si>
    <t>Trường THPT Mai Hắc Đế</t>
  </si>
  <si>
    <t>Trường THPT Minh Khai</t>
  </si>
  <si>
    <t>Trường THPT Minh Phú</t>
  </si>
  <si>
    <t>Trường THPT Minh Quang</t>
  </si>
  <si>
    <t>Trường THPT Minh Trí</t>
  </si>
  <si>
    <t>Trường THPT Mê Linh</t>
  </si>
  <si>
    <t>Trường THPT Mạc Đĩnh Chi</t>
  </si>
  <si>
    <t>Trường THPT Mỹ Đức A</t>
  </si>
  <si>
    <t>Trường THPT Mỹ Đức B</t>
  </si>
  <si>
    <t>Trường THPT Mỹ Đức C</t>
  </si>
  <si>
    <t>Trường THPT Nguyễn Bỉnh Khiêm - Phú Xuyên</t>
  </si>
  <si>
    <t>Trường THPT Nguyễn Du - Thanh Oai</t>
  </si>
  <si>
    <t>Trường THPT Nguyễn Gia Thiều</t>
  </si>
  <si>
    <t>Trường THPT Nguyễn Huệ</t>
  </si>
  <si>
    <t>Trường THPT Nguyễn Thượng Hiền _Ứng Hòa</t>
  </si>
  <si>
    <t>Trường THPT Nguyễn Thị Minh Khai</t>
  </si>
  <si>
    <t>Trường THPT Nguyễn Trãi - Ba Đình</t>
  </si>
  <si>
    <t>Trường THPT Nguyễn Trãi- Thường Tín</t>
  </si>
  <si>
    <t>Trường THPT Nguyễn Trực</t>
  </si>
  <si>
    <t>Trường THPT Nguyễn Tất Thành - Sơn Tây</t>
  </si>
  <si>
    <t>Trường THPT Nguyễn Văn Cừ</t>
  </si>
  <si>
    <t>Trường THPT Nguyễn Văn Huyên</t>
  </si>
  <si>
    <t>Trường THPT Nguyễn Đình Chiểu</t>
  </si>
  <si>
    <t>Trường THPT Ngô Gia Tự - Hà Đông</t>
  </si>
  <si>
    <t>Trường THPT Ngô Quyền - Ba Vì</t>
  </si>
  <si>
    <t>Trường THPT Ngô Quyền - Đông Anh</t>
  </si>
  <si>
    <t>Trường THPT Ngô Sỹ Liên</t>
  </si>
  <si>
    <t>Trường THPT Ngô Thì Nhậm</t>
  </si>
  <si>
    <t>Trường THPT Ngô Tất Tố</t>
  </si>
  <si>
    <t>Trường THPT Ngọc Hồi</t>
  </si>
  <si>
    <t>Trường THPT Ngọc Tảo</t>
  </si>
  <si>
    <t>Trường THPT Nhân Chính</t>
  </si>
  <si>
    <t>Trường THPT Olympia</t>
  </si>
  <si>
    <t>Trường THPT Phan Bội Châu</t>
  </si>
  <si>
    <t>Trường THPT Phan Chu Trinh</t>
  </si>
  <si>
    <t>Trường THPT Phan Huy Chú - Quốc Oai</t>
  </si>
  <si>
    <t>Trường THPT Phan Huy Chú - Thạch Thất</t>
  </si>
  <si>
    <t>Trường THPT Phan Huy Chú - Đống Đa</t>
  </si>
  <si>
    <t>Trường THPT Phan Đình Phùng</t>
  </si>
  <si>
    <t>Trường THPT Phùng Hưng</t>
  </si>
  <si>
    <t>Trường THPT Phùng Khắc Khoan</t>
  </si>
  <si>
    <t>Trường THPT Phùng Khắc Khoan-Thạch Thất</t>
  </si>
  <si>
    <t>Trường THPT Phú Bình</t>
  </si>
  <si>
    <t>Trường THPT Phú Xuyên A</t>
  </si>
  <si>
    <t>Trường THPT Phú Xuyên B</t>
  </si>
  <si>
    <t>Trường THPT Phúc Lợi</t>
  </si>
  <si>
    <t>Trường THPT Phúc Thọ</t>
  </si>
  <si>
    <t>Trường THPT Phương Nam</t>
  </si>
  <si>
    <t>Trường THPT Phạm Hồng Thái</t>
  </si>
  <si>
    <t>Trường THPT Phạm Ngũ Lão</t>
  </si>
  <si>
    <t>Trường THPT Quang Minh</t>
  </si>
  <si>
    <t>Trường THPT Quang Trung - Hà Đông</t>
  </si>
  <si>
    <t>Trường THPT Quang Trung - Đống Đa</t>
  </si>
  <si>
    <t>Trường THPT Quảng Oai</t>
  </si>
  <si>
    <t>Trường THPT Quốc Oai</t>
  </si>
  <si>
    <t>Trường THPT Sóc Sơn</t>
  </si>
  <si>
    <t>Trường THPT Sơn Tây</t>
  </si>
  <si>
    <t>Trường THPT Thanh Oai A</t>
  </si>
  <si>
    <t>Trường THPT Thanh Oai B</t>
  </si>
  <si>
    <t>Trường THPT Thanh Xuân</t>
  </si>
  <si>
    <t>Trường THPT Thăng Long</t>
  </si>
  <si>
    <t>Trường THPT Thường Tín</t>
  </si>
  <si>
    <t>Trường THPT Thượng Cát</t>
  </si>
  <si>
    <t>Trường THPT Thạch Bàn</t>
  </si>
  <si>
    <t>Trường THPT Thạch Thất</t>
  </si>
  <si>
    <t>Trường THPT Thực Nghiệm</t>
  </si>
  <si>
    <t>Trường THPT Tiến Thịnh</t>
  </si>
  <si>
    <t>Trường THPT Tiền Phong</t>
  </si>
  <si>
    <t>Trường THPT Trung Giã</t>
  </si>
  <si>
    <t>Trường THPT Trung Văn</t>
  </si>
  <si>
    <t>Trường THPT Trí Đức</t>
  </si>
  <si>
    <t>Trường THPT Trương Định</t>
  </si>
  <si>
    <t>Trường THPT Trần Hưng Đạo - Hà Đông</t>
  </si>
  <si>
    <t>Trường THPT Trần Hưng Đạo - Thanh Xuân</t>
  </si>
  <si>
    <t>Trường THPT Trần Nhân Tông</t>
  </si>
  <si>
    <t>Trường THPT Trần Phú - Ba Vì</t>
  </si>
  <si>
    <t>Trường THPT Trần Phú - Hoàn Kiếm</t>
  </si>
  <si>
    <t>Trường THPT Trần Quang Khải</t>
  </si>
  <si>
    <t>Trường THPT Trần Thánh Tông</t>
  </si>
  <si>
    <t>Trường THPT Trần Đăng Ninh</t>
  </si>
  <si>
    <t>Trường THPT Trần Đại Nghĩa</t>
  </si>
  <si>
    <t>Trường THPT Tân Dân</t>
  </si>
  <si>
    <t>Trường THPT Tân Lập</t>
  </si>
  <si>
    <t>Trường THPT Tây Hồ</t>
  </si>
  <si>
    <t>Trường THPT Tây Sơn</t>
  </si>
  <si>
    <t>Trường THPT Tây Đô</t>
  </si>
  <si>
    <t>Trường THPT Tô Hiến Thành</t>
  </si>
  <si>
    <t>Trường THPT Tô Hiệu-Gia Lâm</t>
  </si>
  <si>
    <t>Trường THPT Tô Hiệu-Thường Tín</t>
  </si>
  <si>
    <t>Trường THPT Tùng Thiện</t>
  </si>
  <si>
    <t>Trường THPT Tự Lập</t>
  </si>
  <si>
    <t>Trường THPT Việt Hoàng</t>
  </si>
  <si>
    <t>Trường THPT Việt Nam - Ba Lan</t>
  </si>
  <si>
    <t>Trường THPT Việt Đức</t>
  </si>
  <si>
    <t>Trường THPT Vân Cốc</t>
  </si>
  <si>
    <t>Trường THPT Vân Nội</t>
  </si>
  <si>
    <t>Trường THPT Vân Tảo</t>
  </si>
  <si>
    <t>Trường THPT Văn Hiến</t>
  </si>
  <si>
    <t>Trường THPT Văn Lang</t>
  </si>
  <si>
    <t>Trường THPT Vạn Xuân - Hoài Đức</t>
  </si>
  <si>
    <t>Trường THPT Vạn Xuân - Long Biên</t>
  </si>
  <si>
    <t>Trường THPT Wellspring - Mùa Xuân</t>
  </si>
  <si>
    <t>Trường THPT Xa La</t>
  </si>
  <si>
    <t>Trường THPT Xuân Giang</t>
  </si>
  <si>
    <t>Trường THPT Xuân Khanh</t>
  </si>
  <si>
    <t>Trường THPT Xuân Mai</t>
  </si>
  <si>
    <t>Trường THPT Xuân Phương</t>
  </si>
  <si>
    <t>Trường THPT Xuân Thủy</t>
  </si>
  <si>
    <t>Trường THPT Xuân Đỉnh</t>
  </si>
  <si>
    <t>Trường THPT Yên Hòa</t>
  </si>
  <si>
    <t>Trường THPT Yên Lãng</t>
  </si>
  <si>
    <t>Trường THPT Yên Viên</t>
  </si>
  <si>
    <t>Trường THPT Đa Phúc</t>
  </si>
  <si>
    <t>Trường THPT Đan Phượng</t>
  </si>
  <si>
    <t>Trường THPT Đinh Tiên Hoàng - Ba Đình</t>
  </si>
  <si>
    <t>Trường THPT Đoàn Kết - Hai Bà Trưng</t>
  </si>
  <si>
    <t>Trường THPT Đào Duy Từ</t>
  </si>
  <si>
    <t>Trường THPT Đông Anh</t>
  </si>
  <si>
    <t>Trường THPT Đông Kinh</t>
  </si>
  <si>
    <t>Trường THPT Đông Mỹ</t>
  </si>
  <si>
    <t>Trường THPT Đông Đô</t>
  </si>
  <si>
    <t>Trường THPT Đại Cường</t>
  </si>
  <si>
    <t>Trường THPT Đại Mỗ</t>
  </si>
  <si>
    <t>Trường THPT Đại Việt</t>
  </si>
  <si>
    <t>Trường THPT Đặng Thai Mai</t>
  </si>
  <si>
    <t>Trường THPT Đặng Tiến Đông</t>
  </si>
  <si>
    <t>Trường THPT Đống Đa</t>
  </si>
  <si>
    <t>Trường THPT Đồng Quan</t>
  </si>
  <si>
    <t>Trường THPT Ứng Hòa A</t>
  </si>
  <si>
    <t>Trường THPT Ứng Hòa B</t>
  </si>
  <si>
    <t>Trung Tâm GDNN - GDTX Nguyễn Văn Tố</t>
  </si>
  <si>
    <t>Trung Tâm GDNN - GDTX huyện Ba Vì</t>
  </si>
  <si>
    <t>Trung Tâm GDNN - GDTX huyện Chương Mỹ</t>
  </si>
  <si>
    <t>Trung Tâm GDNN - GDTX huyện Gia Lâm</t>
  </si>
  <si>
    <t>Trung Tâm GDNN - GDTX huyện Hoài Đức</t>
  </si>
  <si>
    <t>Trung Tâm GDNN - GDTX huyện Mê Linh</t>
  </si>
  <si>
    <t>Trung Tâm GDNN - GDTX huyện Mỹ Đức</t>
  </si>
  <si>
    <t>Trung Tâm GDNN - GDTX huyện Phú Xuyên</t>
  </si>
  <si>
    <t>Trung Tâm GDNN - GDTX huyện Phúc Thọ</t>
  </si>
  <si>
    <t>Trung Tâm GDNN - GDTX huyện Quốc Oai</t>
  </si>
  <si>
    <t>Trung Tâm GDNN - GDTX huyện Sóc Sơn</t>
  </si>
  <si>
    <t>Trung Tâm GDNN - GDTX huyện Thanh Oai</t>
  </si>
  <si>
    <t>Trung Tâm GDNN - GDTX huyện Thanh Trì</t>
  </si>
  <si>
    <t>Trung Tâm GDNN - GDTX huyện Thạch Thất</t>
  </si>
  <si>
    <t>Trung Tâm GDNN - GDTX huyện Đan Phượng</t>
  </si>
  <si>
    <t>Trung Tâm GDNN - GDTX huyện Đông Anh</t>
  </si>
  <si>
    <t>Trung Tâm GDNN - GDTX huyện Ứng Hòa</t>
  </si>
  <si>
    <t>Trung Tâm GDNN - GDTX quận Cầu Giấy</t>
  </si>
  <si>
    <t>Trung Tâm GDNN - GDTX quận Hoàng Mai</t>
  </si>
  <si>
    <t>Trung Tâm GDNN - GDTX quận Hà Đông</t>
  </si>
  <si>
    <t>Trung Tâm GDNN - GDTX quận Long Biên</t>
  </si>
  <si>
    <t>Trung Tâm GDNN - GDTX quận Nam Từ Liêm</t>
  </si>
  <si>
    <t>Trung Tâm GDNN - GDTX quận Thanh Xuân</t>
  </si>
  <si>
    <t>Trung Tâm GDNN - GDTX quận Tây Hồ</t>
  </si>
  <si>
    <t>Trung Tâm GDNN - GDTX quận Đống Đa</t>
  </si>
  <si>
    <t>Trung Tâm thể thao Viettel</t>
  </si>
  <si>
    <t>Trung tâm GDNN - GDTX huyện Thường Tín</t>
  </si>
  <si>
    <t>Trung tâm GDNN - GDTX quận Ba Đình</t>
  </si>
  <si>
    <t>Trung tâm GDNN - GDTX quận Hai Bà Trưng</t>
  </si>
  <si>
    <t>Trung tâm GDNN - GDTX thị xã  Sơn Tây</t>
  </si>
  <si>
    <t>Trường CĐ Nghệ Thuật Hà Nội</t>
  </si>
  <si>
    <t>Trường Đại học Thủ Đô Hà Nội</t>
  </si>
  <si>
    <t>Số thông báo đã gửi của GVCN</t>
  </si>
  <si>
    <t>Trường Tiểu học và Trung học cơ sở FPT Cầu Giấy</t>
  </si>
  <si>
    <t>Phòng GD</t>
  </si>
  <si>
    <t>Số lượng hs</t>
  </si>
  <si>
    <t>Số lượng thông báo 
gửi GVCN</t>
  </si>
  <si>
    <t>Số lượng tài khoản
 đã đăng nhập</t>
  </si>
  <si>
    <t>% số lượng tài 
khoản đăng nhập</t>
  </si>
  <si>
    <t>% Số lượng thông báo
 gửi GVCN</t>
  </si>
  <si>
    <t>Thống kê theo phòng</t>
  </si>
  <si>
    <t xml:space="preserve"> Ba Vì</t>
  </si>
  <si>
    <t>Bắc Từ Liêm</t>
  </si>
  <si>
    <t xml:space="preserve"> Ba Đình</t>
  </si>
  <si>
    <t>Chương Mỹ</t>
  </si>
  <si>
    <t>Cầu Giấy</t>
  </si>
  <si>
    <t>Gia Lâm</t>
  </si>
  <si>
    <t>Hai Bà Trưng</t>
  </si>
  <si>
    <t xml:space="preserve"> Hoài Đức</t>
  </si>
  <si>
    <t xml:space="preserve"> Hoàn Kiếm</t>
  </si>
  <si>
    <t>Hoàng Mai</t>
  </si>
  <si>
    <t>Hà Đông</t>
  </si>
  <si>
    <t>Long Biên</t>
  </si>
  <si>
    <t>Mê Linh</t>
  </si>
  <si>
    <t>Mỹ Đức</t>
  </si>
  <si>
    <t>Nam Từ Liêm</t>
  </si>
  <si>
    <t>Phú Xuyên</t>
  </si>
  <si>
    <t>Phúc Thọ</t>
  </si>
  <si>
    <t>Quốc Oai</t>
  </si>
  <si>
    <t>Sóc Sơn</t>
  </si>
  <si>
    <t>Sơn Tây</t>
  </si>
  <si>
    <t>Thanh Oai</t>
  </si>
  <si>
    <t>Thanh Trì</t>
  </si>
  <si>
    <t>Thanh Xuân</t>
  </si>
  <si>
    <t>Thường Tín</t>
  </si>
  <si>
    <t>Thạch Thất</t>
  </si>
  <si>
    <t>Tây Hồ</t>
  </si>
  <si>
    <t>Đan Phượng</t>
  </si>
  <si>
    <t>Đông Anh</t>
  </si>
  <si>
    <t>Đống Đa</t>
  </si>
  <si>
    <t>Ứng Hòa</t>
  </si>
  <si>
    <t>Ba Đình</t>
  </si>
  <si>
    <t>Ba Vì</t>
  </si>
  <si>
    <t>Hoài Đức</t>
  </si>
  <si>
    <t>Hoàn Kiếm</t>
  </si>
  <si>
    <t>Loại hình</t>
  </si>
  <si>
    <t>Số thông báo 
đã gửi của GVCN</t>
  </si>
  <si>
    <t>Thống kê theo trường toàn thành phố</t>
  </si>
  <si>
    <t>Thống kê theo trường trong công lập</t>
  </si>
  <si>
    <t>Số trường có % Đăng nhập</t>
  </si>
  <si>
    <t xml:space="preserve"> Không có lượt 
đăng nhập</t>
  </si>
  <si>
    <t xml:space="preserve">
&gt;0% và &lt;= 20%
</t>
  </si>
  <si>
    <t xml:space="preserve">
&gt;20% và &lt;=70%</t>
  </si>
  <si>
    <t>&gt;70%</t>
  </si>
  <si>
    <t xml:space="preserve"> Không gửi thông báo</t>
  </si>
  <si>
    <t>&gt;0% và &lt;= 20%</t>
  </si>
  <si>
    <t xml:space="preserve">
&gt;70%</t>
  </si>
  <si>
    <t>Không có lượt 
đăng nhập</t>
  </si>
  <si>
    <t>&gt;20% và &lt;=70%</t>
  </si>
  <si>
    <t>Không gửi thông báo</t>
  </si>
  <si>
    <t>Số trường có % đăng nhập</t>
  </si>
  <si>
    <t xml:space="preserve"> 
&gt;0% và &lt;= 20%
</t>
  </si>
  <si>
    <t>Số trường có % gửi thông báo của GVCN</t>
  </si>
  <si>
    <t>Số trường có % gửi thông báo</t>
  </si>
  <si>
    <t xml:space="preserve">&gt;0% và &lt;= 20%
</t>
  </si>
  <si>
    <t>không gửi thông báo</t>
  </si>
  <si>
    <t>không có lượt 
đăng nhập</t>
  </si>
  <si>
    <t>Công lập</t>
  </si>
  <si>
    <t>Bán công</t>
  </si>
  <si>
    <t>Dân lập</t>
  </si>
  <si>
    <t>Tư thục</t>
  </si>
  <si>
    <t>Trường TH&amp;THCS Hanoi Victoria</t>
  </si>
  <si>
    <t>Trường Tiểu học tư thục M.E</t>
  </si>
  <si>
    <t>Khác</t>
  </si>
  <si>
    <t>Ngoài công lập</t>
  </si>
  <si>
    <t>Công lập tự chủ tài chính</t>
  </si>
  <si>
    <t>Trường THCS Gia Thụy</t>
  </si>
  <si>
    <t>GDTX</t>
  </si>
  <si>
    <t>Hiệp quản</t>
  </si>
  <si>
    <t>Trường THPT H.A.S</t>
  </si>
  <si>
    <t>292</t>
  </si>
  <si>
    <t>2</t>
  </si>
  <si>
    <t>395</t>
  </si>
  <si>
    <t>4</t>
  </si>
  <si>
    <t>0</t>
  </si>
  <si>
    <t>263</t>
  </si>
  <si>
    <t>3</t>
  </si>
  <si>
    <t>324</t>
  </si>
  <si>
    <t>29</t>
  </si>
  <si>
    <t>1</t>
  </si>
  <si>
    <t>1405</t>
  </si>
  <si>
    <t>356</t>
  </si>
  <si>
    <t>7</t>
  </si>
  <si>
    <t>2271</t>
  </si>
  <si>
    <t>19</t>
  </si>
  <si>
    <t>790</t>
  </si>
  <si>
    <t>5</t>
  </si>
  <si>
    <t>788</t>
  </si>
  <si>
    <t>1189</t>
  </si>
  <si>
    <t>12</t>
  </si>
  <si>
    <t>1125</t>
  </si>
  <si>
    <t>20</t>
  </si>
  <si>
    <t>360</t>
  </si>
  <si>
    <t>888</t>
  </si>
  <si>
    <t>10</t>
  </si>
  <si>
    <t>1280</t>
  </si>
  <si>
    <t>210</t>
  </si>
  <si>
    <t>671</t>
  </si>
  <si>
    <t>1678</t>
  </si>
  <si>
    <t>99</t>
  </si>
  <si>
    <t>1220</t>
  </si>
  <si>
    <t>13</t>
  </si>
  <si>
    <t>Học viện Âm nhạc Quốc Gia Việt Nam</t>
  </si>
  <si>
    <t>339</t>
  </si>
  <si>
    <t>192</t>
  </si>
  <si>
    <t>458</t>
  </si>
  <si>
    <t>6</t>
  </si>
  <si>
    <t>1187</t>
  </si>
  <si>
    <t>725</t>
  </si>
  <si>
    <t>25</t>
  </si>
  <si>
    <t>1462</t>
  </si>
  <si>
    <t>22</t>
  </si>
  <si>
    <t>326</t>
  </si>
  <si>
    <t>1150</t>
  </si>
  <si>
    <t>15</t>
  </si>
  <si>
    <t>436</t>
  </si>
  <si>
    <t>364</t>
  </si>
  <si>
    <t>17</t>
  </si>
  <si>
    <t>826</t>
  </si>
  <si>
    <t>8</t>
  </si>
  <si>
    <t>4120</t>
  </si>
  <si>
    <t>28</t>
  </si>
  <si>
    <t>266</t>
  </si>
  <si>
    <t>127</t>
  </si>
  <si>
    <t>37</t>
  </si>
  <si>
    <t>1376</t>
  </si>
  <si>
    <t>1078</t>
  </si>
  <si>
    <t>949</t>
  </si>
  <si>
    <t>40</t>
  </si>
  <si>
    <t>695</t>
  </si>
  <si>
    <t>9</t>
  </si>
  <si>
    <t>302</t>
  </si>
  <si>
    <t>Tỉ lệ đăng nhập</t>
  </si>
  <si>
    <t>Tỉ lệ thông báo đã gửi của GVCN</t>
  </si>
  <si>
    <t>Tỉ lệ thông báo 
đã gửi của GVCN</t>
  </si>
  <si>
    <t xml:space="preserve">Tỉ lệ tài khoản 
đăng nhập </t>
  </si>
  <si>
    <t>Tỉ lệ tài khoản 
đăng nhập</t>
  </si>
  <si>
    <t>Tỉ lệ thông báo đã gửi
của GVCN</t>
  </si>
  <si>
    <t>Số trường có tỉ lệ Đăng nhập</t>
  </si>
  <si>
    <t>Số trường có tỉ lệ thông báo của GVCN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</si>
</sst>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10" fontId="5" fillId="0" borderId="1" xfId="1" applyNumberFormat="1" applyFont="1" applyBorder="1"/>
    <xf numFmtId="0" fontId="5" fillId="0" borderId="0" xfId="0" applyFont="1"/>
    <xf numFmtId="0" fontId="5" fillId="0" borderId="1" xfId="0" applyFont="1" applyBorder="1" applyAlignment="1">
      <alignment vertical="center"/>
    </xf>
    <xf numFmtId="10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/>
    <xf numFmtId="10" fontId="7" fillId="0" borderId="1" xfId="1" applyNumberFormat="1" applyFont="1" applyBorder="1"/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0" fontId="7" fillId="0" borderId="0" xfId="1" applyNumberFormat="1" applyFont="1" applyBorder="1"/>
    <xf numFmtId="0" fontId="7" fillId="0" borderId="0" xfId="0" applyFont="1" applyBorder="1"/>
    <xf numFmtId="0" fontId="7" fillId="0" borderId="0" xfId="0" applyFont="1" applyFill="1" applyBorder="1" applyAlignment="1"/>
    <xf numFmtId="0" fontId="7" fillId="2" borderId="0" xfId="0" applyFont="1" applyFill="1" applyBorder="1" applyAlignment="1"/>
    <xf numFmtId="0" fontId="7" fillId="0" borderId="0" xfId="1" applyNumberFormat="1" applyFont="1" applyBorder="1" applyAlignment="1"/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10" fontId="4" fillId="0" borderId="5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7" fillId="0" borderId="1" xfId="1" applyNumberFormat="1" applyFont="1" applyBorder="1"/>
    <xf numFmtId="0" fontId="4" fillId="0" borderId="1" xfId="1" applyNumberFormat="1" applyFont="1" applyBorder="1" applyAlignment="1">
      <alignment horizontal="center" vertical="center" wrapText="1"/>
    </xf>
    <xf numFmtId="0" fontId="7" fillId="0" borderId="0" xfId="0" applyNumberFormat="1" applyFont="1" applyBorder="1"/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0" xfId="1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center" vertical="center" wrapText="1"/>
    </xf>
    <xf numFmtId="10" fontId="7" fillId="0" borderId="0" xfId="1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787</xdr:row>
      <xdr:rowOff>0</xdr:rowOff>
    </xdr:from>
    <xdr:to>
      <xdr:col>0</xdr:col>
      <xdr:colOff>304800</xdr:colOff>
      <xdr:row>788</xdr:row>
      <xdr:rowOff>114300</xdr:rowOff>
    </xdr:to>
    <xdr:sp macro="" textlink="">
      <xdr:nvSpPr>
        <xdr:cNvPr id="1025" name="AutoShape 1" descr="data:image/png;base64,iVBORw0KGgoAAAANSUhEUgAAAnIAAAGDCAYAAACvCP20AAAgAElEQVR4Xuy9f9BV1ZX3uUFFkMQQMQqogFETDT+CRiUxoKASEyIxCMREEQHT6e70W1Nv1Ux19fT790x1dc1UTU1NuhMDEhQQRBQj0Rj8EQFbIxo1RkX8bRQl/ggYEEGEqc/23U8O9zn3nn3OXec+5977PVUIPs8566z93Wuv/T1rrb13v4MHDx50uoSAEBACQkAICAEhIATaDoF+InJt12dSWAgIASEgBISAEBACHgERORmCEBACQkAICAEhIATaFAERuTbtOKktBISAEBACQkAICAEROdmAEBACQkAICAEhIATaFAERuTbtOKktBISAEBACQkAICAEROdmAEBACQkAICAEhIATaFAERuTbtOKktBISAEBACQkAICAEROdmAEBACQkAICAEhIATaFAERuTbtOKktBISAEBACQkAICAEROdmAEBACQkAICAEhIATaFAERuTbtOKktBISAEBACQkAICAEROdmAEBACQkAICAEhIATaFAERuTbtOKktBISAEBACQkAICAEROdmAEBACQkAICAEhIATaFAERuTbtOKktBISAEBACQkAICAEROdmAEBACQkAICAEhIATaFAERuTbtOKktBISAEBACQkAICIHKE7k333zT/fznP3fHHXecu+aaa9ygQYPUa22IwF//+lf3s5/9zH388cfu7/7u79wxxxzThq2QykURWL58udu6das755xz3Le+9S132GGHFRWl54SAEBACQiCBQKWJHJP+6tWr3ZYtW9y1117rTjrpJHVemyJwzz33uPvuu8/94Ac/cOPGjWvTVpSnNrZ+yy23uN///vdu2rRp7qKLLnL9+vUr74Utlnzw4EH34osvuhtvvNF973vfc2PGjGmxBnqdEBACQqAzEagMkcPR/+53v3O//OUv3YABA9z3v/99d/zxx7sVK1a4008/3V144YWpE9vOnTvdT37yEzdkyBC3cOFCN3DgwI7qqddee80tWrTIffGLX3RXXXVVW7QN4r1y5Uq3b98+953vfMd9+ctf9oScvpk1a1bdaAxRm+eee8798Ic/dCNHjmyLtloquWfPHrd06VJHn8+bN8/bfe31pz/9yS1evNjjc/XVV7sjjjgiVYVYLGPva7adr7zyioPMo/+CBQvc6NGjmxWp54WAEBACQsA5VwqRC1/fv/71r922bdvc/v37fUoUMkK04XOf+9wh4B84cMBHa3D0Z5xxhmNCYzKDBEycOLFhZEJErlw7/vDDD91vfvMb9+STTzrSo/3793fHHnusO//8891XvvKVQ0gZ/f7EE0/4yNKIESPc0Ucf7Z5++ml/7yWXXJKZTmsVqSgXsfrSY0j5e++955YsWeJOPvlkd+mll/qPmuT11ltveWL/hS98wYQUtwpzxvYf/vAHN3/+fKXV+8oA9V4hIAQ6EgFzIsdkfu+997r169e7I4880p1yyik+ErNr1y6fWiFdNGfOHDdhwoQeQCEJkAUm/9mzZzuI3Q033OD27t3rLrvsMjdq1Ki64IvIlWeXkArqE/mb6OgJJ5zg++bVV1/1Pzv11FN9VCjULfLz22+/3R1++OFu7ty5bvDgwW7NmjX+/m984xs+MtfoahWpKA+xxpJjiJyVbrFYxt5npZfkCAEhIASEgC0C5kTu5Zdf9qmfYcOG+VTnUUcd1aMxCxeINlDo/KMf/ch99rOfbbo1zRC5119/3d12223u8ssv9ySl0UVk6vrrr3ef+cxnWpribOXkn2w/NVtM8s8++6yP/BB9CzVb/I5o6wMPPOAJ2sUXX9x0PyKgKKmgb0jlQiwnTZqUqQvvwW5anYpvZV/GYhl7XyaoukEICAEhIAT6BAFzIrdp0yZf51Zvgl+3bp3buHGjrwEKBc8hFXvXXXe5N954w/H/Q4cO7YniNCr6TiNyjSbM5MS1fft2Hz388Y9/7NOAIY1IwfkHH3zgI01EkaZPn+5/95//+Z/uq1/9qk8tUrRNmhg90Rs9qFfi99/85jcPqV2C+Dz44IPut7/9rY9MQm5JN3700Uf+541qwpJtOffcc33E6+233/ZkGN1mzJhxCFlG5oYNG9x//dd/+VQo0THSdKSpiarFXuj505/+1Ne5/dM//ZMnsMnrnXfe8b8HCwhRSAFC1uljCD0pdZ6bPHmy+/rXv547tRrI844dO3rp8NRTT/k+wM6I7qLLzJkzvU2BAe3HFkO/kNYHK/oUQs6q2fPOO6+n/rAWW1L8ENjkhwh2SfQYEktEkv4+++yz/SKcm2++2Ucn0xZyBBulHcmL/gt1j0Sf0ffhhx/2OtNvfFzwkTF8+PCex2LJYBpBCxFWShcYf5///Od7yDO6//GPf3SPPvqoxw98wOtLX/rSIaUNtdg2si/s/rHHHvN2/+6773o5rD4nZXzaaaf1yA19GTueYm1Y9wkBISAEugEBcyJHTRRpUSapK664otfkTY0Pkz3kggUKXBA7yBApWCZl6rCop2FCy1rBV4TIMWF9+tOf9qSKRRSsEPzLX/7iJ3gICoXY1CBRoM2WCUz+EBX0YusMyCYkgtQhqUYmRH4PeWGynjJliid/XEz+tI3oFfeTauZ6/vnnfeoYMhBD5IIxkmb+1Kc+5YvG//znP7uzzjrLp6ohdsmVj5ALSA01is8884x/T56VvxA48OB5iFptcToTOtjQbtrP+4ne3XTTTV7VsWPH+v6lH9GTiB5p80bbTtSSjxgiBwFHF8gO29Nw0Tek8SGuZ555Zg8GvJs+QC61WhAL6s3qYUsbIFpBZ0gO9X+0mX4MfQ5hBvt6RC5ghd3ff//9voQAEklEGlzDIgfsjQUO9Bv38kHBley3okQuuZCCVaOhtAHMGQ+0BTvHvrBL7JN2J20T3FatWuXtqRZb7ItFDKEMImmL/Ix+ACcwZNwlVy8HIhcznrrBKauNQkAICIE8CJgTuTBhQGqY4CFiTFaQoLQr7BMHOYEwBHIX5JD+ZCKD+KVdRYgcExHkDbIZ9jMjxcqqWaI6yQUWFO8TbYEooB+TTZh4iMbxs7B4g0gZe6VBEiF8RHMgQtddd11P5CpEeEJ0ZPfu3VFEDvxCFAUceA4SwqRIxAzcwIqaNiZOSE0gIBACVo0SPSLKFHuFtjPJk7L82te+5tufdoV94ohk0l8hVZ2c0CEQELp6VxEiRwTsggsu8O+jvUS17rjjDq/vt7/97R67o06PtD51m+hHZCiQonrY0qZ/+Id/8H33/vvv9+yDR5/zPFew05deeqkukQvtrUfCIMTUEoIN4yVEoPk5q1gh66HfihA5sIGAEk2ETEOqwjvAnJ+Hd4RVsI888ojXiXFC1JMrYEvUmQhvsK+ALWMJu4cQMq4h9ZDW8KGBDEg90VPGE2Sa9+UZT7G2q/uEgBAQAt2CgDmRAzgmPSYBtqEgIhXSL6TYiHQlSR2r2VgYkTbJQ7iIrjQiIEWIXO0WF0TRSJtCUsJEFAyAaAoEgAkoTOph4qE2LExy3J8WQSICQ0SOyYzNUJNXTH1SmLhJRbGAIJlmrn0+3EtUh4hHsqYN4sekmWdDZfru8ccf96lyCBoXqVLaAdlNplvBZNmyZZ5UhWhkaGsgsxCKMHmnDbAiRC6Zwg/4E12lryDa4aIt2CTtgYgRUcuDbYg0Y8OkBpMXNsxinXoRuSwiV8/ZBNuGmIcUbBEiByFER+y1dn+6gDnkNrmoqPY9MdiSRuUDIm3blNDGIIf/DzWKecZTtzhmtVMICAEhEItAKUQuvJwJlRowvviZlLiIXjHhsRiCK+z4DoE68cQTD9E7TGR86SfrsJI3WRA5Igos0KAeiP3rai8maWrpQl1fsj4rWeifRuQakbU8RC5tH7k04kMEh+gQkRAiaDxH+rGZzWWJqkGqqTsDK2rfIONTp0715IDITCDkydrH2skbgh/qEcsgchBy9hQMkdLarTuIMLIvIScLoHtsLSV7tjUiaxZEDtsh4rV582afnod4hitZS5eXyBHlI9JMdBwSzUdV8qpng7XvyRqLYUwEbHkHH0FEgymdoGSBMoRwEaWvJXK1dbWNUuuxDk73CQEhIAQ6HYFSiVwSPEgdkTccO6mqv//7v/cRIuqw0orZeTZmRaoFkatHzIL+tRN1VYlcmDwhXNTkkXblggizAANC0AyhQxakjpoqooz0KQXxpDEbkdLYCbnZiFwWyantt6oQuZCepe6RFCcfFKQe6T+IOaSnSESODyiIG2UL1Dwma9iCbccSubzYhpQ6EVDS39QbUrfJz1lhDPkXkev06UXtEwJCoBUImBI5nDTRICYNUqi1u86H9Bb1N1deeaUvuG4UkQsRForC620VYUHkQkQOopNWQ9YuEblagyGdSnobAp0kXTGGBfbUOUIoQvQ0+Vyy9o+CeKJJvKdeRI56PiJyaStg65GKmMUOyShOsBfq19JSuFWNyIXaM2yP1bPhaja1ykITau4YZ+BPWp2+StY5xhK5rIhcwDb0B3YHCYXkk2oPHxCNUquKyMWMTN0jBISAEDgUAVMiF1Y6sjKVfeJI79VeIboVUjBVqpGj5quWMIYaOYq3iSJCavJE5Kxq5GJSq0R0WERB/RdRmHCFAnMITr0UdW0/hZow6uEgGLWRvDCxk2IlXQoZrkqNHLr94z/+Y8/CGdoWPiKSdVx5InJl1sgRoSJ1Xbt6OWzxwkKfIhG5ZC1oWPDCQofkMWmxRC5vjVyw+9q6QWotWZDDR54icpqOhIAQEALNI2BK5FAnRBdIp1DgzyrBcKWtRA2rViFRFFwHAtLMqtWweIHtTCCUIQIBoSGVy2SSnDSZ5Fm1Sn1S7ea3YeUmBdxhK4o8RC5ErqgNZOIKiw3yrlqNIXJhDz+iMNSuBfJVu9iAtBbROkgYq2jT0q1hFSrpPeoGawvYa3EBU1bsMuGDbYjiNbNqlX5h5SMkiiJ6orxckGtW4aJDbRQn2B/byoBDWFiTtrIyD5FLrlqlnjMspCiyarV24Ur4uCFyxWIR+oM2sjgDAtZMjVyw89APpFtrtx9JO982DZusFcHJVath8UvYdoZ+oEaOWlPay8IKEbnmHbgkCAEhIATMiRwTBhMQkY/kEV1M8KTqmPhw7smoQNhHDhI3fvx4v6cV+00V3UcuEDM2VyUKRW0O7yftyx5ZyK+NfkCswj5ykBaIExMcKSJSu0zeYauSPEQueWQZZJXoCpFL9jlDJ8hmzD5yMUQuufVL2LuLLVEgA7wz7N0VU3vI0GAy/8UvfuFJXziii5+HvQAhgaQwwwH3YR85Jm36EbIDOS66jxzvAn/2JaTPIEDIhpTRBmytlsiBQdhHDgzQg33/SDPW7nWWh8ihS3I7FnThoh9DLWLWqtWwyTJpbp6nT1mQEj5mIMNgiZ0gl7ZgP/wskJ6sWrXg0hptCIzMQEZjI3LITe4jx5jiYw1bSMM2fAhgf9gOKfrQb8hii56QZs8znuSyhYAQEAJC4FAEzIlcSGMxEd13333eeRNdoOiaVCub5VLMndyCJO1kByJYFOizOWrekx3QAcJ255139uxUH04YgLBBbNLIU6OTHSBc4co78dQ72YF931544QUzIhcm2+Qh9wF3UtlhM+JYIhfk0Y9EcsJqSiZhJnFWftae+JB2sgNbXpCibbQZMO9KIxVhC5Tk6Rm8m+gcHwxh5WzSrBud7JA8Fi4vkat3sgMkk8UlWUQOHYkuojekjm11iI5xccoIe72RHmds0FdEVYk80p6QKm6GyCXJKB8U6IsusRE5nk872YG+YM++sJ9i6AuimES6kU80ju1nuI+oHO0MYzDveJITFwJCQAgIgb8hUAqRE8DZCEAKqCmDyKVtvZItofgdofaKLSmS+80Vl9jdT9YuhuluNNR6ISAEhIAQaCUCInIpaLN9x69+9StfG5Z2dmaeDiIahyy2X4A4hYtoHKlcTmSo3YQ4j/wi91LrRISLiEyjzVuLyK7SM6RlifIRtaNmrpkL4k3UjQgkq0BDlJioEyd3EAGu3YS4mffpWSEgBISAEBACMQiIyKWgRCqRKMtll13ma5iauZLnaJKC4g+LD9iLDZJnQRbz6Mc7SW2RJk3WKeaR0S73krJjsQRbenz3u99tSu3ac2xZgECtG3Vz1LZRBkDZgC4hIASEgBAQAq1EQESuBWin1RVRL3T55Zf7InBd1UcgeZYsiyYgwkTlWEzDkV0sXmh2s+XqoyANhYAQEAJCoGoItB2RY0HC888/77e3oLialBeLF/j/cFB71UBuJ33AkyOdOF+VFZ9E7Wo3dm5le8K2IWzbklw53EodeBdbZhCpDSt/W/3+TnxfWBXN6mdW5YZV4e3Y1hB5p02zZ8927NcnYt+OPSmdhUD7IVBJIldvSwSiIGwmypYGrOyjVomVsGw+SlSEbU3yXo1WcIYVguyHR61c2MyUM2HTToDI++6y7485yzWpQyBxd9xxh5+ISP9SQ9fXZC5s+0GNIfvJlU0sqa1jk162bPnOd77j93Fj9Sgrlxulo/PiXXb/t0p+1hF3aXoEEscWMazghQj1JZmLPUYurS1hiyHIPiuNWaUtEtcq69N7hIAQqAyRC6QJh5q8WAyQ3G+KIn1OWIBU3XzzzX4PLghdXrIRNmGtNYHk5qtMLmEXer6y2UaB2jmOF2uHRQJ5iQX7vUFgiG6CJxM0W7hQ/8UZoH11hYmScztJR4dtVGL0wT5YbMIehqS4IYFsvcH+c2H/uyCH90Aa2QaED4Sjjz7abxdy/vnnu0suuaTQ9ikxOrbLPbVnDge98xI5xjgYM77mzp3r/+Y4r1NPPdWxTQ5b5rT6aobIMW5WrVrlyyRmzpyZaSetbpveJwSEQGcjUBkiBzFjKw6Kylk1yoIAVhviHNPObW22W8KmtkwikDPSOxSrU/PEIeXhYn8vCCOrTEnv8bXN+ZHt8MWdl8g1i2nVng+RPPQKx5YxYbPHIdE2yBw2FvqSNO7tt9/uiQQEgxNB2GeNn3MvJL/R1el4WxG5qtkJ+jRD5KrYHukkBIRA9yBQGSKXhLyVE2KezXHbzSxaiWPVsHn33XfdT3/6Ux8dIWUHQQ8XW4ZwYgX76TU6VSNvm4rizUcCG+cSbYyp8+Q92G3tucB59c17v4hcXsR0vxAQAkKgfAT6lMgRfWNvrg0bNvhUKXt0ESEhYsKChtpJlr262AONo7eYyIic5Fn9mbbTPO+jsJ8Ubu3ESC3e+vXrfXqNtBwROaIynIkZTnpIfsmzLxsF8aRgaRuLMaivow4oeaEH6T5SUuE+0pfgwNVogg5kgXdRw8ZRZugGdmyXkjwJo969FJXPmDHDn7CRjCzGtBf9kPvKK6/4FDM6J9uLDuH4qjTzDSl0UtO1mxGH8znZ/Z90Jhf333333T41un//fn+003nnned/36hWjjo30nXs3xcOnE/qw9Fh1L2RysMGwpV2MsXkyZPd17/+9cyUWS2Riz05gqgvW8L8+Mc/9uncRidTYIPsP0gfgsOiRYv8UV9ssUI0kT6EvJ5xxhk+PU6kOVz1TqbguC2izvVOpgip09r+DPeH33O2LceyhVM4GCNs30PdWLKv0k5y4bkQ9Qw2mcSvzPbRruQ4ZswSpef0CS7wobSCo8aSV+x4CfKRycIsfB14UHeLL6HPdQkBISAEiiLQZ0QueR4qJCqcQVrvPNTkfmyQAAgLky6Okevaa6/1DrfelTz7kfsgWURtiIZAppKHeCMjrJbk39SHkeKF0EEQ0JWieyaqMAEgB+cMoYJc8j5SxRCP5EaxnFu6ZMkSP0mE80u5F/Jae65mWlsgCxA4joViUkdvCC7ElwkQHNAvEK569zLZJ4lybHuDXM7XZMEJOCbbi9xGGw1DUmg/2Idjp5BJ29nzbevWre5HP/qRr1ELqVHO4OU4K7CkTg5da8/rrcWK/qC+kUgcxBiskhcLZyCH9Cs1gVzhrFj+DQHELmln0bNis4gcfUObKPZnw2LS9thTOCsW+2DRCWUGzzzzjCdopHu5hzNu6W+IXLiwBbDCttA5kNhwNBqkn9o0bIdUM3+DAfbHGKhH5AJW6Atpo7SAMYSdgVEgcujGUVwsSgmyebb2PNxwtjLjh/pW7Aica89WDviV3b4kkcO20AebDj4CPSBb2OWxxx7r1ckzXmgXHxX0I2UblIrwIYSt157jXNSR6zkhIAS6F4E+I3JMIIsXL/YTaXKi5SxUJmAIT5Jo4PSoV2IC58s/fLXzc5wkZKvRSlKK9n/729/6Z4kQhOcDWWAlajISRpQO0saXeDiRAbLBis6HHnrIEzkIZSByOPawYo2JgHt5JxFHvvA5a5SLCNa6dev8pI0u4czZenrUmiZEjnNPQ3tDpOORRx7x+BA9YgVvIFyN7kUHJlmu2PYmiVyyvfw8tIHJasGCBXUjZmAQTpYgKshFlPJnP/uZJ8I8C34UkGMPRNTCBArhoL8hKyx6CSSsFqewge9jjz3m7wFr3lXvvNfkPnGQ4ZDiTG4EzLmojVZG543IQc7oA6K8RNiwSSLO2BhkichksI9AHI488khP1iGogehwz7x583rslLEDwaNNfESAXcCX9iRTzeEDiQ+orLNis1KrRNWQHc5cJWJFn0L2GMsQNz6+GN8QTu7ld1xBDwh4+BhpZfuS4xhbCStPw0puUt+MYXwM/RQ7XsIHK1v6MC6T9bVhvOBHsPGss4i7d5pSy4WAEGiEQJ8RuXA+ZdrkmKfWKNS4EY1IS6GFr20mNu6tPUYpb41ciD6ESS9MAOzyz+raMDHx3trVfBTYkxajNitMsKFzYvUI2DDZJVO2adGfPPfWM5La9gYil3bQeoi2MVk3IllEJjjWitRSIN8hFQp5YbJrdEEoIINZ9W1EKiHNpFGJFIVIC/KJViXTfSGte8EFF/h0V/IK+kLuiITVS+nmJXK1GCZtqdZOIQQQdSKSECAiaqHPSWWzOCOZJq/VhWjyDTfccAjRD22sR9Bq+yCLyEHsw4dBGHfYO1G5sPIcGZQrpI17iC3RSKKv2EUr29dosQMRU+otuegXSGjseKHt//mf/+kjqbVH8cWOF01hQkAICIFKErlGZK3e73C2RCyYmHGQTG7hSm4bUtvgRiSp0e9C7RITLhGD5FVL5JKTVbivlsgV1SP53nrYNCJytYSnXsovpr2NiBy/izlAngmMxQaBWDMxQlJI3SUJIP1LJIrJP2wfErAgupNF5MK9RKiIiJBaJKWLXN7J8WikubgCwSCyRdo+eYVJnqhWqGNLG1TNEjls6Cc/+YmvM4OskZ5MXkRwVqxY0VPXl5W6TRLFRmTNisjVplDTyBEYEUWH1BAFT15hfBCdpP2sLA81gLUfabVYN9u+RkQOe1m2bJkjapm0z5jxEvqIaDD2lkaOIbZpdqepSwgIASEQg0CfReRwxEzS4Us9i6yE1AspNdKKOEbSsnwtk2ojnVcvItcoalePXIVUFpMphe7IJ9pG5AjS0WlELra9WUQulhRAyFnwQYqa/dxIt1GYn4x4hdQTqUGK5olAEtngWYhZLJFL2hakjmgeMkhTQiiwo0YfFrFbUzRL5BoRM9pQ+2HQbkQOvGsjdGlELiw8os6vCkQuzeZjx0vWHnux4yXGmeseISAEuhOBPiVy9b7M0ybVUDtEyoUVbOGKSa3WfuknIx1pRC5EjPji5gs81PwkJ9NOInJ52ptF5EhlUsyeFWEgvUy6imJ3ImDUS7LiNdQShnQWaUwIGwQuXDGpVYrJiaCxyWxy5WaQEWoVQzowKyIHoUBe2odHkNkskQsROerf0lK4nR6RC+1nAQARuaoQOeoKSfkSFYb4swiFiHKMf8iKyBHBxvay6hO7c3pSq4WAEIhBoM+IXJg4qe2hViorIseJA9TQ1EZhAiFgBV2jGjkiAZC25EpJ3plG5Jiw/+M//sOvVKvdCiRsW1GEyFnWyMWkS2PTsHna24jI5an5CZMj+NN3rFpM1g2GVaekPmv7FbLI4o5GETnshYUe9FNYUJG0sRApIbpLyqtKNXJpdhpq5Fi8ERba5InItaJGLia1WqRGju1VslKrzbYvT40c9Zax/kE1cjHTkO4RAkKgGQT6jMiFSYiv25hVqyEFQSE6BekUdkMcSHOyBUmjGjkACs/HrFoNTp2IAGQh1PKwCg9CSJ1VESKHHiESFKNHWsfGkrNGhKuWAORpb5AL8Uqu7uPnsatWQ7sgJWyHwcVkDaZh5V6YAPl/oqKsZuWiTomifSbTRkSOFDj3sUABucm9utJWooZVq2CB3LAatplVq6EN1POxdUWIKmJX2BH7idW2IUSe2Y4kuao5pPKoHwtF83mIXHLVKs9Th8dVZNUq+wcSSQ1XvfRhGjkKq1bpTxbshIUDjVatxhC5ZtvXaNUqEWbKAMKqVRbR0H8x/iG5apXjuyZOnNhrxbxWrTYzhelZISAE+ozIhfMzKfTFqSf3kWN1IRNocpILEwCTHzVVPMPea0wAMfuvhYmC9EhyHznkcoVtUMJGv2FCpa6HFYJsRsv7AoEM0YdGX/JpE1w9PZiUISfU4sVsCGwZkaP9se1NEjn6CSzHjx/v3njjDR9VIxXK9iG1myCnDbVw+gKTcO0qxuQ+g0z29AGRKmok6QP6o1E6iufvv/9+v/gCPcMRXTxH2hVZpF2REfaYC/vIcT9tguwQgS26j1yyDaRLwQp7qbdXYiBWYR85MGyEbR4ilyTalBaETZuxadLYXFnpvbCymL3vGK9sdcNHTh4ix3vCPnL0K+1DHxai1NtHLobINdu+JJFL20eudr+3POMluY8cEWbsDhsAT+0jp0lYCAiBZhHoMyKH4mknOzA5QHYefPDBXtEKalKI4DCZh8mZGid26Cc6V5s2rQUn7WQHIh/s9caVJFBMwmz1EHapp86Kr2kmY6JipIM5mSB8ncesWg36pJ3swDmvkI60EyaS7SgjIof82PZCooIO1CsShctzskOyLfQ/sujP2gi+WiwAACAASURBVO026tkHpzDwHHut1aby0gYDRJ2PhUD6sRsWT2BnpFVrtxJJO9mBPcWIxmTt85XWN9gH+wkmT+Dg3eyPRyQ5LarY6GQHJv5w5SVy9U52gEgxBrKIHLjTFvZR5KODOkjS1nmJXNrJDtShcrpJ8mSSVrYvEDmwJepPBK7RyQ55xgsykV97sgObPdPmRtuZNOvg9bwQEAKdj0CfErnOhze+hVlbT8RLKv/OPPv8la+N3tAsAjFbxjT7jr58vtPb15fY6t1CQAj0PQIici3uAyIx1Ouxy3tYTcnXfajDSduQtpUqoh+78VMjxkKUtM1vReRa0yOk3sCaKCSR42YubIyoGyUJ1LeFzYOJDrM5M5HDtKhoM+9s5bOd3r5WYql3CQEh0F4IiMi1uL+SZzRSH0TtFBvhUrdFeokC8OTpEC1Wz2+pwMROzSCrI0XkWt0Df3sfKUvOn2W7ne9+97tNKZJctEF5AIuDOI2E1Dh1p6T4SO+369Xp7WvXfpHeQkAIlI+AiFz5GPd6AxPo3Xff7WuLqIei2J6JldqcsNiiD9SKfqUictFQVepG6togbkSEWWhCVI4PCaLDLH5IHvFVKcUjlen09kXCoNuEgBDoMgRE5Lqsw9VcISAEhIAQEAJCoHMQEJHrnL5US4SAEBACQkAICIEuQ0BErss6XM0VAkJACAgBISAEOgcBEbnO6Uu1RAgIASEgBISAEOgyBETkuqzD1VwhIASEgBAQAkKgcxAQkeucvlRLhIAQEAJCQAgIgS5DQESuyzpczRUCQkAICAEhIAQ6BwERuc7pS7VECAgBISAEhIAQ6DIEROS6rMPVXCEgBISAEBACQqBzEBCR65y+VEuEgBAQAkJACAiBLkNARK7LOlzNFQJCQAgIASEgBDoHARG5zulLtUQICAEhIASEgBDoMgRE5Pqowx955BH31FNPuXnz5rkjjjiij7TQa0Hg7bffdsuXL3dXXHGFGz58uECJQODJJ590v//97933vvc9N3jw4IgndEs3I3Dw4EF35513ur1797qZM2e6fv36dTMcarsQMEWga4ncz+/f557ddiAbzIPOnf35w9yV5zVHtj766CN32223uT/+8Y/u4osvdn/605/c17/+dTd69OhsHTr8jvfv/pX76/pfRbXyiOEnuOP+1/8RdW+9m5hUnnjiCd8fX/ziF92wYcMcP7vooosqP8EcOHDA3Xvvve6ll15y11xzjRs4cKBvJj/fs2ePGzRokOvfv39T+MQ8vHv3brdq1So3ZcoU9/nPfz7mEd3Txwjs/f0cd3DfO1FaHD7qH93hw78XdW+9mz744AO3bNky99Zbb7lLLrnEbdmyxV166aVu6NChTcnt64c//vhjt27dOvf888/7Mfi5z32uZSrhp+655x7/8TlnzhwFAVqGfLVf1JVEbs++g+7S/+uDXD1z779mRx0Y2GvXrvWD7KijjnLnn3++u+CCCzw52Lhxo9u6daubPn26v+eb3/ymO+WUUw7RYefOnT4ydNVVV7nPfOYzufSzvBkdxo8f78aNG2cptq6sV+fPdh+98Xr0u076j1+4I087veH977//vidqzz77rCc2EDYiAUcffbR79dVX/e9mzJjhHnvsMTdkyBBPrmsJUKtxSGsQNrF48WI3e/ZsN3LkSH8LhO2mm25yX/va19wZZ5zhf/bGG294YjV37lx33HHH9Yh67bXXvOO/8sore0gfv6z389hOQCaTyoUXXugOO+yw2Md0Xx8h8PG797sPH74w+u2HDZ3qBn71vob30/+PP/64JzW7du3yPutb3/qWO/PMMx1k55e//KXbv3+/+8pXvuJ+/etfe+KRtE0LO4xuUMaN2PP27du9780aG0SjX3jhBe9TiEp///vfdwMGDGhalaz38oI333zTzx9kD4455pim3ykBnYGAiFxEPw4a0M+t+9+OangnTuCGG25w3/72t/3k+t5777kVK1a48847zzuymCuGyPF1C+GodYjIf/rpp/1rxowZE/O6uve0msD86cfz3d7nt0TrnEXkiH7eeOONHiMiAUSrfvOb37i//OUv3lHHEo8sHHbs2OH++te/upNOOqmX7q+//rqPukK2mrnSiFweeWURuTw66N6+R6AMIseH66233urH1AknnOCweT4mZs2a5U4++eSoRmeRFwghH16UPBBtTl6M84ceesj7u2ajfHmIXFTDCtyUhUUBkXqkSxAQkYvo6Bgih1Mj5TV//vyeyAfEisgQkznO6Oabb3bvvPOOO/HEE31t0fHHH3/I25NEjkH9hz/8wTtJLhwNjpKvsC984Qs+OnPLLbe4Z555xkf/vvGNb7iXX37ZyyYKRZSJr8VPf/rT7uqrr/b38wW9adMm/3VMXR5flJCbhQsXHhKtgcB89rOf9e+HrJx99tk+mgWB5Pn169e7ffv2eQdKpKjWwUZAesgt1kSOtN8vfvELn8YZNWqUf9e7777rqEskFQgOSey4jyhCbd1OIHJEGpJRLWobf/vb33rCTmpz4sSJ7q677nIPP/ywO/zww30kllogasdIgZK65d1gNm3aNK8D78I+Vq9e7ZiQkMXHwA9/+MOeaCw2sGjRIvfhhx/6NtCPp556qtedZ4kCIG/SpEneztKiucnJATnXX3+9fz8T3913313XTpDPJE16DN1CNJNoYNr7Ia3YVZrd5bUH3W+PQBlEDhJFZIoocBg7/Iyo95e+9CVvo2k2lGxd0j7XrFnTkwkItoocbAv7YwwnfejUqVP9uCJzQJSM8cA7GW+kPPGV2CtjjJ/jG9Hz9NNP9xH4cDFueJ6LUhd86X333Zd7bNTzm3w44kf5uMSHk4lhvPKRmcx6gAXRTfw5aWjGEtiid/Ddab6XMRrjz+ytShKrgoCIXERPxBA5IjPXXXedJ0ykT5MF4JAl0mOkoSZMmOC/IqnRgkAlSVAWkXvuued8SpZ34PS4+PqFAFCLQs0dv1u6dKknMbyLgZ9MGfAcqQBIJP8mcphG5HA0OENSJsjGkUL+eOYHP/iBd9Y4JiZ5iEQzlzWRw+mROn3llVd8CmLEiBE9Ew1f+Dj2JHYrV65MjSI0InIQN9JITAoPPPBAT70MBA5cmBDob6K0TCj0E46atAhknwuyGWTwEfDoo4+6H//4x4ek1WsjchSMMymQpkIeE+WCBQt83zQicuDwq1/9yutCLSCTYyC7tXZCmpZoMh8bRBshfNgJHxX8O+39TCb15MVGQJuxIT3bGIEyiBxpviVLlrhzzjnHf7wceeSRPUpgm/VsKGkPWUQOEsOHMB9ItT50w4YN/uMG/4pfYuEY9sr4hgThhxkvlLpg//hoPmTIkCSJXPhQTvrJImMDP5LmN/HJjE3GHuSNsYdfwCfUErnke/EJEDo+7sjE4NMgdp/61Kd8O/iAPOuss6L9mcZI5yIgIhfRtzFEDjGQHqISkDQcyXe+8x132mmn+a+9zZs3+wmcCZdJDwdYWyeXReSCo2EiZcBDyPj65OJLjovattroEfV5kDWiabwDB8JFZCn8LhTN8/NkSjF8GU+ePNkX9UJSIB8QOKsJ2prI0QYIG5jjDIl4oT+TTYjWpWEH+U1ejYhcwI376UuiA5A6Lt5LBAAihHNn0sCZJ0kZ/yaCF2yCCY2v6muvvbYhkSPCwKSGHdE3kGwiCEQN6xE50srYCXZH39NvtWmcpC0wQTLpBTshihxk84GS9v4wGYZavHq2FTHcdEsJCJRB5FATksQHAhkJPpguv/xynwbF5urZ0LHHHnsI4Qv+Ki0ix7iF7OBT6/lQ7Lo2e4GvxH75qKVOOYxN7JiP2CwiV8+HNhobfOSE2uKk32Ts468hk4zD5O9qiVzyvcHPk/VAZ+oNw4c/+JIhIVtSby6o9WclmJVEVgQBEbmIjoglckEUJIKFDRT78lWIUwkkjHvqDeRYIpc26YcaDxxfPSeEo0w6sbxEbuzYse7FF1/0acRt27b59EkVU6vJLiU6BxGhL0gzn3vuuT6KlSRMyfqYvESOCFztYoSAKxEsME8jcthH0iZiiRzPQPj4qqf2DwIe0rH1iBzkm8mTjwv6K4vI1dpJkoASdUl7v4hchCPpw1vKInKhSXwsUcpBSpKoEYQn6Wvq1XpmReQCkasdo0kfig5pRA4iUzs2myVyjcYGH3dpRI6PrORHWiyR4z6imvgPsCS6SNQerLn4gKPMpvYDsJ4/60Pz06tLRkBELgLgGCKXrIcLIsOAopaML0rSAEyiFhE5QvNEP8LXbSsicsmvRwgMDoSvcKJRzVzWEblkPVz4gg1EiZQkKYo07IpG5Pjqx9mGVchlReQoKMex49RJjxIBDhNVVkSOdDgEFlskHZMVkaOeL+ARInLIIOqQ9n4RuWZGQPnPlkHkQj1ccnFVIEp8ZKTZEB83RSNy9XxoqyNy9dpVRkSOFCqRfT7g8CvgxwdpwJmIXL25QBG58sdVVd4gIhfREzFEjloGCALhc1Zshdoyiu2p8chbI0f9CSkLoi2k0SAL1KUxkBvVeUEU60XkkBlbI5f2ZYkDIx1ILQqRIGpRSKNUjciR0mGRAG2gsJ+LFCs1htSTBdIb6guzauRCShkik1ZbCN5hTykILulOViszwYUv6trUKinKmBo5am6wHVJWkGbsgMgokUVsjpo7IiCNiFywB2qJWFWIDZGirWcnf/7zn1Prm5hQaFva+0XkIhxJH95SBpGjVIPFBmHLm7Byn9pQxkzeGjn8Hb6NqDH1rck6skZ1xiy4SIvIYeexNXL333+/X4hAW4h25x0bvAs/kuY3yVwUrZHDr1AWQySOdvIe5hai7MjF98bW/Pah+enVJSMgIhcBcAyRI4XHClKcEREh6oj4WiK1Sjoq76pVClohhgxgVjFBmPg7rGKtt1KpkRNCj7BqFcJH/R7h+1CnFaCoVyOH4yCtypc4Dreqq1ZpB30AySEVTHSAIuhQaxK7yivgAHFhlSoLR+hXyDn1KmFDXlIdyVWrkEfqcvh5PSIHsQurViHIpEggoBBN+j5c2NXtt9/uCTQRXQgbZIr6Gep+mOBIsVAUnrVqlf5ngiItjn6kwdJq2riv3opDJru09xMlqDf5JesvI4abbikBgTKIHOMKu4QEkTpN7p1J/VbeVauMSz5UKOzno4Xxk1zZWc+HUspQj8glV61Sn4bfIyJdu0CLd/LxR7SQ8cR4zzs26vlNMhnJVav4ItoWFjqF7iZKTgkI4wXSlly1mmwH2yrxhw98an1j/VkJZiWRFUFARC6iI2KIXISYPr8F58HqQ5wVRIRUG8QAstmXl3VqtS/bEvtuJkEiX2wDwqRHxJCIBpOH1SKSWF10X+cjUAaRawfU+DjC10GKGG9spH3ZZZdF73Nn1UY+uBjXfPCwJREfZ3wINrv/nZV+ktPeCHQlkTtwwLkZ//du9+EnNaOZ1/Ah/dyyHzfeEDhTSAk3EMlhxSRflzGbAPPldscdd/TsmUSEjfRis/vANdu0bf/7f3cfPPpwtJhRv1jtjjih9ya80QJKupHUCqnXmFQzpJoIFtFN+pEIHSSOCUeXELBG4MDOx92eTWdFiz38hLnuyAk3Rt/fqhuJCFMeQuSaUpOsiwwFH6xEofFz1JbiL1t51mvI1uB7+ZDm4/m73/1ulM/Oap9+LwRAoCuJHA1/+68H3bb3Is5adc59/vj+7tMDq3nIMyF3NsJs9yjOnid/HzUiD/vMEDdgdDXP9iRNTT+Q8tAlBKqGwIH3H3cHP9oZpdZhQz+pLa3aRSSbcQYpayUZqxoO0kcIJBHoWiInMxACQkAICAEhIASEQLsjICLX7j0o/YWAEBACQkAICIGuRUBErmu7Xg0XAkJACAgBISAE2h0BEbl270HpLwSEgBAQAkJACHQtAiJyXdv1argQEAJCQAgIASHQ7giIyLV7D0p/ISAEhIAQEAJCoGsREJHr2q5Xw4WAEBACQkAICIF2R0BErt17UPoLASEgBISAEBACXYuAiFzXdr0aLgSEgBAQAkJACLQ7AiJy7d6D0l8ICAEhIASEgBDoWgRE5Lq269VwISAEhIAQEAJCoN0REJFr9x6U/kJACAgBISAEhEDXIiAi17Vdr4YLASEgBISAEBAC7Y6AOZF755133E9/+lP3/vvv92Bz9dVXu3Hjxrmnn37arVmzxu3evduNHDnSXXXVVW7IkCHu4MGDbtOmTW79+vVu3759bsyYMW727Nlu0KBBbs+ePe6WW27xzw4YMMBNmzbNTZo0yfXr18/t2LHDLV++3L322mtu8ODBbtasWf5ZXUJACAgBISAEhIAQ6AYEzIkcpOqee+5xV155pRs4cGAPhhC7JUuWuKlTp7qxY8d60rZ9+3ZP5vh7xYoV7oorrnDDhg1zq1ev9gRv+vTpbsOGDe65555zkEFkLFu2zM2cOdONHj3ak8L+/fu7GTNmeDK3du1aN3/+fDd06NBu6Du1UQgIASEgBISAEOhyBMyJHJGzRx991M2dO9cddthhPfC++OKLnuBdc801nuC9/vrrnogtWLDAE7UtW7b4Z4i0IYMI3bx589yqVavchAkT/B+ulStXuuOPP95NnDjRLV261JO9UaNG+UgeRJFonaJyXW7Var4QEAJCQAgIgS5BwJzIPfHEEz4yduDAAbd//373ta99zZOtZ555xm3cuNEtXLjQE7mdO3f6tCgRuc2bN/dE58A9RPVIlXLP5MmTfWqWCzLIdc4557jFixf7FCxpWi7uHT9+fM+9XdKHaqYQEAJCQAgIASHQpQiYE7m33nrLvfvuu+7000937733Xk/U7OOPPxaR61IjU7OFgBAQAkJACAiBchAwJ3K1av7mN7/xaU/Sn30dkdu2bZt78803y0FSUoWAEBACQkAICAEhkIHA8OHD3YgRI8xwMiVypFNfeukld+yxx/rFClyByJ1xxhmqkTPrNgkSAkJACAgBISAEhIBzpkQOQO+8806/upT6NrYHCQsSTjzxRLdo0SI3ZcoUv3ChdtXqjTfe6ObMmeNOOumkXqtWWfzAIoldu3b1WrVKHR7v0qpVmbMQEAJCQAgIASHQbQiYE7nkvm+sWr3gggvcRRdd5Fewbt261ZM0iF7tPnIseFi3bl2vfeT27t3rbrvtNsciitp95JBz0003+Sig9pHrNtNVe4WAEBACQkAICAFzIidIhYAQEAJCQAgIASEgBFqDgIhca3DWW4SAEBACQkAICAEhYI6AiJw5pBIoBISAEBACQkAICIHWICAi1xqc9RYhIASEgBAQAkJACJgjICJnDqkECgEhIASEgBAQAkKgNQiIyLUGZ71FCAgBISAEhIAQEALmCIjImUMqgUJACAgBISAEhIAQaA0CInKtwVlvEQJCQAgIASEgBISAOQIicuaQSqAQEAJCQAgIASEgBFqDgIhca3DWW4SAEBACQkAICAEhYI6AiJw5pBIoBISAEBACQkAICIHWICAi1xqc9RYhIASEgBAQAkJACJgjICJnDqkECgEhIASEgBAQAkKgNQiIyLUGZ71FCAgBISAEhIAQEALmCIjImUMqgUJACAgBISAEhIAQaA0CInKtwVlvEQJCQAgIASEgBISAOQIicuaQSqAQEAJCQAgIASEgBFqDgIhca3DWW4SAEBACQkAICAEhYI6AiJw5pBIoBFqLwMGDzvXr19p36m1CQAgIASFQDQRE5KrRD9JCCBRCYM0jH7nr7tvnfnThADfr3CMKydBDQkAICAEh0L4IiMi1b99JcyHgLvm33W7/AecO7+/c3f8yWIgIASEgBIRAlyEgItdlHa7mdhYCF/2fu3sadO+/ish1Vu+qNUJACAiBbARE5LIx0h1CoLIIiMhVtmukmBAQAkKgJQiIyLUEZr1ECJSDgIhcObhKqhAQAkKgXRAojcjt2bPHXX/99W7IkCHuqquu8ng8/fTTbs2aNW737t1u5MiR/uf8/uDBg27Tpk1u/fr1bt++fW7MmDFu9uzZbtCgQQ45t9xyi392wIABbtq0aW7SpEmuX79+bseOHW758uXutddec4MHD3azZs3yz+oSAt2CgIhct/S02ikEhIAQSEegNCIHMbvzzjs9sYKwvf/++27JkiVu6tSpbuzYsZ60bd++3f+Ov1esWOGuuOIKN2zYMLd69WpP8KZPn+42bNjgnnvuOXf11Vd7GcuWLXMzZ850o0eP9qSwf//+bsaMGZ7MrV271s2fP98NHTpU/S0EugIBEbmu6GY1UggIASFQF4FSiNzbb7/tbr31VnfMMcf4CBtk7cUXX3T33HOPu+aaa9zAgQPd66+/7onYggULPFHbsmWLmzt3ro+0EX2DCM6bN8+tWrXKTZgwwf/hWrlypTv++OPdxIkT3dKlSz3ZGzVqlH8PRJFonaJysvhuQUBErlt6Wu0UAkJACLQoIvfxxx/7VOjJJ5/sI2gh6vbUU0+5jRs3uoULF3oit3PnTp8WheRt3ry55z7UJLoG6SNVyj2TJ09248aN8y3g51znnHOOW7x4sU/Bkqbl4t7x48f33KtOFwKdjoCIXKf3sNonBISAEGiMgHlEjsjaww8/7AnaAw88ICInCxQCJSIgIlciuBItBISAEGgDBEyJHIsYqGG75JJLfA0b0bMqReS2bdvm3nzzzTboFqkoBOIQ+Oe7T++58d8v2RL3kO4SAkJACAiBPkNg+PDhbsSIEWbvNyVy1LbdcMMNfhVq8oLUsciBhQuqkTPrOwkSAk4RORmBEBACQqC7ETAlcrVQJiNy1MstWrTITZkyxS9cqF21euONN7o5c+a4k046qdeqVQgiBHDXrl29Vq3u37/f19Jp1Wp3G3K3tl5Erlt7Xu0WAu2BAHGdfv3aQ9d21bJlRA6Atm7d6kkapK52HzkWPKxbt67XPnJ79+51t912m3viiSd67SOHnJtuusm99NJL2keuXS1QejeFgIhcU/DpYSEgBEpEYM0jH7nr7tvnfnThADfr3CNKfFN3iy6VyHU3tGq9ECgfARG58jHWG4SAECiGwCX/ttvtP+Dc4f2du/tfdBZ0MRSznxKRy8ZIdwiByiIgIlfZrpFiQqDrEZB/ao0JiMi1Bme9RQiUgoAcZSmwSqgQEAIGCMg/GYAYIUJELgIk3SIEqoqAHGVVe0Z6CQEhIP/UGhsQkWsNznqLECgFATnKUmCVUCEgBAwQkH8yADFChIhcBEi6RQhUFQE5yqr2jPQSAkJA/qk1NiAi1xqc9RYhUAoCcpSlwCqhQkAIGCAg/2QAYoQIEbkIkHSLEKgqAnKUVe0Z6SUEhID8U2tsQESuNTjrLUKgFATkKEuBVUKFgBAwQED+yQDECBEichEg6RYhUFUE5Cir2jPSSwgIAfmn1tiAiFxrcNZbhEAvBCzOIJSjlGEJASFQVQTkn1rTMyJyrcFZbxEChyBgdQahHKUMSwgIgaoiIP/Ump4RkWsNznqLEDgEAaszCOUoZVhCQAhUFQH5p9b0jIhca3DWW4TAIQhYOTgrOeqe7kDAIp3fHUiplRYIyD9ZoJgtQ0QuGyPdIQTMEbBycFZyzBsogZVDwCqdX7mGSaHKIiD/1JquEZFrDc56ixBQRE420KcIWKXz+7QRenlbISAi15ruEpFrDc56ixAQkZMN9CkCmlT7FP6ufLlsrjXdLiLXGpz1FiEgIicb6FMENKn2Kfxd+XLZXGu6XUSuNTjrLUJARE420KcIaFLtU/i78uWyudZ0u4hca3Bu+Vu0Oq3lkOd6oZWDs5KTS3nd3JYIyFbastvaWmnZXGu6T0SuNTi39C1andZSuAu9zMrBWckp1Ag91FYIyFbaqrs6QlnZXGu6UUSuNTi39C1andZSuAu9zMrBWckp1Ag91FYIyFbaqrs6QlnZXGu6UUSuNTi39C0aPC2Fu9DLrPrISk6hRuihtkJAttJW3dURysrmWtONInKtwbmlb9HgaSnchV5m1UdWcgo1Qg+1FQKylbbqro5QVjbXmm4UkWsNzi19iwZPS+Eu9DKrPrKSU6gReqitEJCttFV3dYSysrnWdKM5kXv99dfdypUr3dtvv+0GDx7sZs2a5caMGeNb8/TTT7s1a9a43bt3u5EjR7qrrrrKDRkyxB08eNBt2rTJrV+/3u3bt8/fP3v2bDdo0CC3Z88ed8stt/hnBwwY4KZNm+YmTZrk+vXr53bs2OGWL1/uXnvttV7vag181XyLBk81+yWplVUfWcmpPmLSsFkEZCvNIqjn8yIgm8uLWLH7TYkcpOv6669355xzjjv77LPdyy+/7G6//Xa3cOFC179/f7dkyRI3depUN3bsWE/atm/f7skcf69YscJdccUVbtiwYW716tWe4E2fPt1t2LDBPffcc+7qq69277//vlu2bJmbOXOmGz16tCeFyJ0xY4Ync2vXrnXz5893Q4cOLYZGhzylwVP9jrTqIys51UdMGjaLgGylWQT1fF4EZHN5ESt2vymR++ijj9wrr7ziSdYRRxzhdu7c6RYvXuyja/zunnvucddcc40bOHCgI3IHEVuwYIEnalu2bHFz5871kTaib0To5s2b51atWuUmTJjg/3AR7Tv++OPdxIkT3dKlSz3ZGzVqlI/kQRSJ1oUIYDFI2v8pDZ7q96FVH1nJ0b6D1beZZjW0spVm9dDz3YOAbK41fW1K5JIqky59/PHH3cMPP+zJ2gsvvOA2btzoo3MQOUgeaVEicps3b+6JziGD6Bqkj7Qs90yePNmNGzfOi+fnXET9AkkkTcvFvePHj++5tzUQVu8tGjzV65Najaz6yEKO9h2svr1YaGhhKxZ6SEb3ICCba01fl0LknnrqKXfjjTf6ujWibKeccorjZyJyrelUDZ7W4NzMW6z6yEKO9h1spifb51kLW2mf1krTKiAgm2tNL5RC5FCdiNxLL73ka+RIp27btq3PiRw6vPnmm61Btg/f8s93n97z9n+/GX0FRQAAIABJREFUZEsfaqJX10PAqo8s5FjIUE9XHwH1c/X7qNM0lM2l9+jw4cPdiBEjzLrblMh98MEHPi1KBI4auQ8//NAvfiA1etRRR6lGzqzbGgvSV1CLgG7iNVZ9ZCHHQkYTUJTyqGr+esPaif1civFIqBkCsjkzKBsKMiVyu3btcj//+c/dBRdc4M4880y/avXWW2/1K07ZSmTRokVuypQpfuFC7apVUrFz5sxxJ510Uq9Vqyx+IKqH/NpVq/v37/e1dFq1+rd+1uBpzeBp5i1WfWQhx0JGM1hYP6uav3REO62fre1G8uwRkM3ZY5om0ZTI8YJXX33V3XzzzX4fuU996lOH7CO3detWT9LYRqR2HzkWPKxbt67XPnJ79+51t912m3viiSd67SOHnJtuusmncGv3rGsNfNV8i+XgUWSjnD626iMLORYyykGpmFTV/InIFbMcPWWNgKVv0VxUv3fMiZy1IUhefgSsBo8iG/mxj33Cqo8s5FjIiG13K+7rtPZYYSZcrJCUnFgErGxOc1FjxEXkYi2yje6zGjyKbJTX6VZ9ZCHHQkZ5SOWX3GntyY+AInJWmElOcwhYjUXNRSJyzVliGz5tNXis5FhB2EmhdStsLeRYyLDqYws5ndYeC0yQIVyskJScWASsbM5KTqze7XafInLt1mMR+loZvZWcCJUzb+m00LoVthZyLGRkdmALb+i09lhBJ1yskJScWASsbM5KTqze7XafiFy79ViEvlZGbyUnQuXMWzottG6FrYUcCxmZHdjCGzqtPVbQCRcrJCUnFgErm7OSE6t3u90nItduPRahr5XRW8mJUDnzlirpkqlsxA1W7bGQYyEjosktu6XT2mMFnHCxQlJyYhGwsjkrObF6t9t9InLt1mMR+loZvZWcCJUzb6mSLpnKRtxg1R4LORYyIprcsls6rT1WwAkXKyQlJxYBK5uzkhOrd7vdJyJn2GNVKca3MnorORa4WOli2N1NibJqj4UcCxlNgWH8cKe1xwoe4WKFpOTEImBlc1ZyYvVut/tE5Ix6rErF+FZGbyHHChcLXYy62kSMVXss5FjIMAHFSEintccIFq1atQJScqIRsBqLVnKiFW+zG0XkjDqsSsX4VkZvIccKFwtdjLraRIxVeyzkWMgwAcVISKe1xwiWjiVyFhF/K4wl51AErMailZxO7R8ROaOerZKhWeliIcdCBl1kJceou5sWY9UeCzkWMpoGxFBAp7XHCppOxMUq4m+FseSIyPWFDYjIGaFeJSdppYuFHAsZInL1jdQCXwsZRsPIREyntccElA78GAIXq4i/FcaSIyLXFzYgImeEepUmDytdLORYyBCRE5HLM0ytbC7PO9vh3k7EpRPb1A62FKujVf9YyYnVu93uE5Ez6jFLQ2u25sNKFws5FjJE5ETk8gxTK5vL8852uLcTcbFqU7M+tx36vy90tOofKzl9gUEr3ikiZ4SylaFZ1HxY6WIhx0KGiJyIXJ5hamVzed7ZDvd2Ii4WbbLwue3Q/32ho0X/dKL/t+4LETkjRK0M1qLmw0oXCzkWMiwHclW+vKuEi5UuRkOpaTGd1p6mAfmfAjoRF4s2Wfhcqz7qNDkW/WPp/zsN39AeEbn/iUSzE3yVDFa6pA/XKn15d2IfVcVJWmFblfZY6dGJuFi0yUKGVR91mhwrbK3kdBq+InKJHrWY4K0MzUKOhQyrr6Aq6VKlL+8q4WKlS1WcZKe1xwrXTsTFok0WMkIfNRsQsOrrqsixwtZKTlVwsdZDETmjJexWhmYhx0JGJxI5K1wsBqGVLhZyLGRYYGIlo9PaI1zqI2DR1xYy0NAiIGDV11WRY4WtlZyq4GKth4ic0f5KVoZmIcdChoic9VA7VF4n9lG5iMVLt8I2/o3tcWcn4mLRJgsZWECVIv5VsUgrbK3kVAUXaz1E5ETk6tqUxeCxkFE1UmkxCIWLBYrpMqywLU/DvpHcibhYtMlChpWP6hvLKO+twrY8bJOSReRE5ETkWjPWDnlLlRyclS5VqQ+yak8fmEWpr+xEXCzaZCFDRK7cjyqrPip1gPWhcBE5ETkRuT4YgFaOyUKOhYwq1QdZtKcPTKL0V3YiLhZtspAhIiciV/oAbvACETkRORG5PhiBVZo8LHSpUn2QRXv6wCRKf2Un4mLRJgsZInIicqUPYBG5xhBbDGQLGVbOQLqU61QsBmyn9ZFVe6qErYUuVZJRpT6ywsWiTRYyrHy3FS5VkSNsW9MT5hG5119/3a1cudK9/fbbbvDgwe7SSy91Z555puvXr597+umn3Zo1a9zu3bvdyJEj3VVXXeWGDBniDh486DZt2uTWr1/v9u3b58aMGeNmz57tBg0a5Pbs2eNuueUW/+yAAQPctGnT3KRJk7y8HTt2uOXLl7vXXnvNv2vWrFn+2byXhbFZyLByBtJFRC7PGLCwFwsZeXRudG+VdLFqk4WcTsTFok0WMqx8t0U/V0mGsG1Nb5gSOUjX9ddf78455xx39tlnu5dfftmTsGuuucYdddRRbsmSJW7q1Klu7NixnrRt377dkzn+XrFihbviiivcsGHD3OrVqz3Bmz59utuwYYN77rnn3NVXX+3ef/99t2zZMjdz5kw3evRoTwr79+/vZsyY4cnc2rVr3fz5893QoUNzoWdhbBYyrJyBdBGRyzMALOzFQkYenUXk8qNVpT7Kr315Y9oKFys5VthUQY4VJlZyqoBJGTqYErm//OUv7pFHHnHnn3++j6Z9+OGHnqBdfPHF7qOPPnL33HOPJ3UDBw50RO4gYgsWLPBEbcuWLW7u3Lk9kTsidPPmzXOrVq1yEyZM8H+4iPYdf/zxbuLEiW7p0qWe7I0aNcpH8iCKROvyRuUsjMRChohcfRO3wNdChtUgtNLFQk5VZFQNWyt9qiLHop+r0pagh0WbLGRY+W7kVGX1t0VfVw1bizZVUYYpkatt4LZt29xtt93mo2mvvvqq27hxo1u4cKEncjt37vRpUSJymzdv7onOIYPoGqSPVCn3TJ482Y0bN86L5+dcRP0WL17sU7Ckabm4d/z48T33xgJuYWwWMqycgXQp7+s91qay7uu0PrJqTxZuMb+vki4x+rbqnk7ExaJNFjKsfHeVVn9b2GWVsLVoT1VllEbkSLMSMTvrrLPcueee65566ikRuQgrsDB8CxlWjqkTdYnoxsxbOg0Xq/ZkAhdxQ5V0iVC3Zbd0Ii4WbbKQYeUvq7T628Iwq4StRXuqKqMUIvfxxx/7tCmLE6hfO+ywwypB5IgQvvnmm7364p/vPr3nZ/9+yZZCfWUhgxdbyLGQIV0KmUH0Q53WR1btiQawwY1V0sWiPVYyOhEXizZZyKiav7SymWblVAnbZtti+fzw4cPdiBEjzESaEzlWoN57773uvffe86lRSBzXiy++qBq5iG6z+IKxkGH1hdmJukR0Y+YtnYaLVXsygYu4oUq6RKjbsls6EReLNlnIqJq/bJlRZbyoSthWBZMy9DAlcpC4+++/3z3//PN+oQILHsLFitNFixa5KVOm+IULtatWb7zxRjdnzhx30kkn9Vq1ytYjLJLYtWtXr1Wr+/fv94RRq1b/Zh5VGjydqIvFQOw0XKzaUyVsLXSpkowq9ZEVLhZtspAhIpfeo1XC1srmqijHlMixgOEnP/mJ398teX35y1/2ixq2bt3qSRqkrnYfORY8rFu3rtc+cnv37vULJp544ole+8gh56abbnIvvfSS9pFLAF6lwdOJulgM5E7Dxao9VcLWQhdLGc2uZqxSH1nhYtEmCxkiciJyVjZdRI4pkSuiQBWesRjIFjKq5gws2mQho2q4WNhsp+Fi1Z4qYWuhi5UMi9WMVeojK1ws2mQhoxN9lEUfVQlbi/ZUVYaInM5arWubFoPQQkYnOslOw8WqPRaOskq6WLQHGRarGauGS7MRxqr5BQt8LWRY2ZyFHKv2WMmxaFMVZYjIiciJyPXByLRyTBZyqiLDqhss2mOli5UcizZZyLBqj0WEUUTOqjfKk2Nlc1Zyymtp30oWkRORE5HrgzFo5Zgs5FRFhlU3WLQn6GIRNbJol0WbLGRYtMUqwigiZ9Ub5cmxsjkrOeW1tG8li8iJyInI9cEYtHJMFnKqIsOqGyzagy5WUSOLdlm0yUKGRVusCJiVHCtcLORYyLDqIws5Vu2xkmPRpirKEJETkROR64ORaeWYLORURYZVFMyiPZZRIwvzsmiThQyLtlgRMCs5VrhYyLGQYdVHFnKs2mMlx6JNVZQhIiciJyLXByPTyjFZyKmKDKsomEV7rEgCcizSsxZtspBhNVSsdLGQYyHDyl6sdLHqp2blWLXHSk6z7anq8yJyInIicn0wOq0ck4WcqsiwioJZtMdqYrZKz1q0yUKG1VCx0sVCjoUMK3ux0sWqn5qVY9UeKznNtqeqz4vIiciJyPXB6LRyTBZyqiKjapOhBS4W24ZUDReL4WKBbdVwsWiThQyL/rGSYdUeKzlW7aqaHBE5ETkRuT4YlVaOyUJOVWRoYq5viFXqI4vhYtEe2YtFT5Qro0r9XG5L+1a6iJyInIhcH4zBKjk4C10sZGhiFpHLOxQt7M5CRtVsNy+O9e5vtr6zStjSxmbbY4WrtRwRORE5ETnrURUhr0oOzkIXCxlVmwwt2mQho2q4RJh35i2diItFmyxkZIIfeYNFfadVeyzkWLQnErqW3yYiJyInItfyYeechWOq0gTfae2pErZV08ViuMhe0lG0wsWijyzqO63aYyHHoj0WuJYhQ0RORE5EroyRlSHTwjFVaYLvtPZUCduq6WIxXGQv1SdyFn1kIaMT7d9iDCVliMiJyInIWY+qCHmd5uA6rT1Vmzws8LWQEUy72VojK10s5FjIqJq9RLigzFsscLGQ0YnYZoKf8wYRORE5Ebmcg4bbNZEdClonOmyLNlnIqNpEZlFr1Im4WLTJQkYBd5b6iIUuFjKqZv9W+FrKEZETkRORyzmiNJH1BqwTHbZFmyxkVG0is6g16kRcLNpkISOnO5P/twKsD+WIyInItX4gFwhnWTg4CxmApYlMRC7WZ1vZnIUcCxlVI5UWbbKQUTVcYu2z0X0WuFjI6ERsLfonKUNETkSupURux60r3bs////c0L/7b27I5d+PtmcLh2Aho2pOxaJNVZEhbOsPB/VROjbCJdqF5r5R2OaGrM8eEJETkWspkXvxW5Pcwf37Xb/DD3en3LUp2vDlVKo9kVn0j4iciFy0Q/ifN1rYnYWMqtku+hRIfBwCvwUuFjKqiG1eOy37fhE5EbmWErkXpn21532nrn842r4tHIKFjKo5FYs2VUWGsBWRi3YIInINoapKHa+Fb6maX8hro624X0RORE5ELudIs3BOFjKq5OA6rT1Vwla6iODmdFGVqePtRL+Qty9acb+InIiciFzOkWbhnCxkVGmC77T2VAlb6SIil9NFmZwcYzGmLWRUzf7z9kUr7heRE5ETkcs50iyck4WMKjm4TmtPlbCVLiJyOV2UiFwKYFY+Km9ftOJ+cyL30UcfuWeffdY99NBDbsiQIe6KK67oacfTTz/t1qxZ43bv3u1GjhzprrrqKn/PwYMH3aZNm9z69evdvn373JgxY9zs2bPdoEGD3J49e9wtt9zieHbAgAFu2rRpbtKkSa5fv35ux44dbvny5e61115zgwcPdrNmzfLP5r0sOthCRjc4bNXIfWKdnWYvndYeqz4SLuneWLh0By6d2M95+UUr7jcncpCuAwcOuI8//tj/DVnjev/9992SJUvc1KlT3dixYz1p2759u/89f69YscKTvmHDhrnVq1d7gjd9+nS3YcMG99xzz7mrr77ay1i2bJmbOXOmGz16tCeF/fv3dzNmzPBkbu3atW7+/Plu6NChubCzMDYLGd0weYjIicg1GpwW48hCRjeMxVxOMnGzBb4WMtRH1Y9UdmI/Fx03ZT5nTuSCsvfcc08PUeNnL774ouNn11xzjRs4cKB7/fXXPRFbsGCBJ2pbtmxxc+fO9ZE2om9E6ObNm+dWrVrlJkyY4P9wrVy50h1//PFu4sSJbunSpZ7sjRo1ykfyIIpE6/JG5SyMzUJGNzgmETkRORG5/C7dwr9YyOgGH5W/d+zGdKf1Uae1p6htlP1cy4jcU0895TZu3OgWLlzoidzOnTt9WpSI3ObNmw8hfUTXIH2kSrln8uTJbty4cR4Lfs51zjnnuMWLF/sULGlaLu4dP358z72x4FkYm4WMbnCSInINnH6BjZ8s7K4qMrrB/mN9Uu196qN05IRLtXGx6J+q+YWiY7jM50TkjOqVSjXYnBN8qbrktMZaXUTk0olcu594UWWby2myPbdbtMlCRtUmMos2WcgQLvUt2wLfqsioWj8X9SdlPtdVRG7btm3uzTff7IXnP999es/P/v2SLYXwtpDBi2vlHLnpfjfwrtvch9+a6fZOmhqlW1m6RL285qZaXT7zL//Uc8fOf/tJtEiLNlnISOuj6EYkbuyFy//4X5z7+GPnDjvM7fw//t9okRZtqoqMsrCNBjPDdovIscBWuNRH3gJfCxnqo/Q+6kRsi/iB2meGDx/uRowYYSHKy2gZkVONXFyf1X4FFTnSyuJLqqyvIEXkPrGDTotUVtnm4kZe77ss2mQho6yxKFzSx6JwscOlE+2/qH2U+VzLiBwrThctWuSmTJniFy7Urlq98cYb3Zw5c9xJJ53Ua9Uqix9YJLFr165eq1b379/va+k6ddVqEeJT5cFTpD3dMJG1Oy5VtrmiDtSiTRYyusH+1Ud25KlK9tKJ9l/UVst8rmVEjkZs3brVkzRIXe0+cix4WLduXa995Pbu3etuu+0298QTT/TaRw45N910k3vppZc6dh+5IhN8lQdPkfZUyTGVpUvlcOmgusyiDtRiHFnIKMvmhEtnkqcq2Usn2n/RcVPmc6URuTKVtpZtYWwWMqxSbmXp4nFvcoKvHGEpYEwW+FY5tVpk4YUFJlWagKRL/YFh0dcWMtRH1e+jTuznAlNG6Y+IyFV81WoR4lPW4LGY4Iu0pxscdpVw6bS6zKJe1GIcWcjoBvtXH3VmdLAT7b+orZb5nIiciFxd+ypj4UWVCEvRgWXhnKockSvSRxaYiLBUP8KiPlIf5fGbnegX8rS/VfeKyInIRRM5iwm+iIxumDyqhEsRXTrRYVu0yUJGN9h/0QnPAl8LGeqj9B7sRGyL2mqZz4nIiciJyOUcYRbOSRG58hy/Rf9oYlbkKadb6LWlUN7nrWzOSo7FOLKQUaX2FOnTVjwjIici175ErsmFF0UHmIVzEpETkctjf2XYXJ73J+/tCl1y+paqkY2q9JGFHlXDFn0KmEfR4Rb1nIiciFxbEjmLhRdRIyTlJgvnJCInIpfH/sqwuTzv7yYiV8S3VI1sVMVeUvUowIKq0h76ec0jH7nr7tvnfnThADfr3COKDiPT50TkROTaksh12srKInVpZU0eRXSxcLRltaeox7Rok4UM4VK/By3wtVjUpT6K+zDrBJJ8yb/tdvsPOHd4f+fu/pfBRd2L6XMicvWIXM6vBguHkuYMqjSpWuhSREbVcSkyIhWRi3P8FtgWkaGJubXkqUp9ZOWjirSprHmkr3QRSS6CfP5nRORSiFyRr4ayBmARp1JlXYq0R0SutZNqkT4qy+byu7Te59gWkSEi11qbq1IfFbF/2Uvch5mwLWrpjZ8TkUshclVK2xUx/LImVQtdisgQkWvtpFqkj8qyuSJuT7rETapFsO0GwlLE/rsBlyL2UuXMQ5H2WPVz0XfXe05ELoXIFRnIZU0enaZLkfaIyInI5XF8ZY3FPDqEe6VL+5FKKx8le+kdHRe2Rawi+xkRORG5ulZi8TVlIUNELieRa7K+s4izFWFpP8KSPT2U16Yq20sR+7eK1FQZlyL2Upb/t9CliAyrfi76bkXkGiBnYWxlDcAiTqXKuhRpj4hcPJGzqO8s0kdl2VwRhyddyiNgVhNZlfuoiP13Ay4WY1HYFkEx+xlF5NoyInfQOdcvOpKWbQZxjr/IILQgySJy8UTOor7Top+tbK6InCqThCLtEUmIt/8i+Jbloyx0KSKjSvYibIv2YL7nROTajMh99PL/4/Y9+89uwBn/7o44+b+n9nZZE5nFBF9Ehohc/ERWBF8LZ1uWzeVzZ5/cLV3iPsyKYGuFb5X7qMgYagtcmiy5KGIvFr6lLbAtAo7hMyJybUbkdt85wLmDHznX7wg3ePq+DiFyjSOMInIicnl8XpVJQp52JO+1aJOFjE6cVLuBbFiUXBSx3W7Atggu1s+IyLUbkfvV31Kqg78NAep9leWwi3ypZg3kmAijiJyIXB7HV5b959Eh3Ctd2i86WMTPVZ3gWpRcWNh/J2JbBBfrZ0TkROTq2lQWCfvkwXz1erUDOSbCKCInIpfH8Yk8tR95ytO/ZUcqO5FsFGmTxTiKm0Oyez9Vlz5IFVsR9uwW57tDRE5ErjCRi4mmZQ3k3RERxngil49U5hsqf7u7yg7OwmFbyKgStp98bxx0rl/9BUJp+pbRz5XDpYBCnY5LEfu3muAtsI33l40730KXLP8fa361cvoqVWzVz7Htjr1PRE5ErjCRi4mmZQ1kKyJXhFTGDpLa+6rs4IpMQll9FIOTBSZWTtLC6ZelSwyWLSWVIri9FscUGUNVt5cibSojClZEjzRs+ypVbNXPRf1AvedE5ETkihO5iGhaFkmwInJFSGXRwWRBWrJwidXNQk4ZMmL1bwVJLuL0rRy2xWRYli5Fohpl6VIle7EiG0XaVJa9FGmTxQeRhW+pUoTRyv6L2EajZ0TkROQ6g8gVIJW+4VYRiZxyquzgLJx+UUdVZZJcpE0Wk6HV5FGrS+UIbgGAZS/poFn4Fwt7sdBDRC57YIjIlUnkck7uMQYbE8GycG5l6dJrsUMEAStLF6uIRBE5VXZwInKfOE6LcWQxGdbVJad/KcvmsqeZ3ndYYNsNuFiRbYsx3VcyYvx/jA2WanMxCpR4j4hcNJHLV0hfZHKPMVgROefu/dfBrgghLGtSLeJsy5pUy3O2+ey/qM+ycLZlYVukTWXpUsS/lKWLBS5FZKT5y/Jwyb/XZZE2ldVH5fmFxq2scnuK9I/VB17Rd9d7rq2J3I4dO9zy5cvda6+95gYPHuxmzZrlxowZkxujLGMrUkhfZHIXkUvfF68sXIo4txhdYgwwy+ZiZLRKlyL2H6t/7X0icunIWXyElGVzRfraop/T7L+I383CJcb+rSb4LF1isY6Tk+/jrIi/jNMju1UWcsqyuWzty7+jbYncwYMH3Zo1a1z//v3djBkzPJlbu3atmz9/vhs6dGgu5LKMpEghfRGjj5mYFZGzi8iV1UcxxpdlczEyYuwlRk6WLkXsP+a9afdYONus9sTqVmVdithulXGJ7ZMs4l8GLjH2325ELoacWtiLhYyy/JyVzRWVY/lc2xK5Dz74wC1dutRNnz7djRo1yu3bt88tWbLETZo0KXdULsvYipCnIg4lxmCL6FLUYFqBS0x7ysKlrD6KwTsL2xgZMbjEyMnSJaaPLEhP3cmwg2rBOtHmYmwsi4AVkVEl+283IhdDTrP8QkyfWcgoq5+9/jl9i5WPisEuzz1tS+R27tzpFi9e7GbPnu1Gjhzp20yadfz48W7cuHF5MMjcR6jIRFaWwy6iSy4wEjdnDcIiuhSpbYsZyBa6xOKUhUuMHAsZMbhY6FIE25j3pt1Ti0t5NU/ZGlqQ03bq52xEPrmjDFxi351FCIv43aw+irH/snAp0p4YvxDTpixcYvrMQkZMe4roUsS3pOlSVE6MzrH3iMhFLHZoldHHGGwRXWKNIa+TLKKLiFz6ZFiWw47p+yxnW6SfX7v2+27fa6+4ASNHu5GLV8aokUoSyqh5ilWmFpcibcrCtqguReylLF1i25C8z4IMxvjLPQ+c4Q7s2uL6f+p0N+iCZ1NVzcIlxv5F5NKtIAvbmP6J6ecYG6zVpYhvSdOlqJwYnWPv6Soid9111zn+1F4Dx/xdz48+fPrn7vuD+vf8/8o9B9zfXfxGz////J4TUrHNknHthdtc//4H3YED/dzi+0bU7Z8sOUV0+d6g/o4WHXDO3byH/8ZdZehSBFu0bYUuVn0UIyerPTEyYnCJkZOlSxGbq+3nGD1a1R7p4lyanyuKSxH/UmtzRWTE2IuF7cbISNOltk0x+GaNxTjPXR1/mdWeotgW8S9ZusT0T4zNxcj50Y9+5PhjdbUtkbOskbMCU3KEgBAQAkJACAgBIdBKBNqWyIVVq/v37/fbjjSzarWVgOtdQkAICAEhIASEgBCwQqBtiRwAvP/+++6mm25yL730UlP7yFmBKTlCQAgIASEgBISAEGglAm1N5FoJlN4lBISAEBACQkAICIGqISAiV7UekT5CQAgIASEgBISAEIhEQEQuEijdJgSEgBAQAkJACAiBqiEgIle1HpE+QkAICAEhIASEgBCIREBELhIo3SYEhIAQEAJCQAgIgaohICJXtR6RPkJACAgBISAEhIAQiERARC4SKN0mBISAEBACQkAICIGqISAiV7UekT5CQAgIASEgBISAEIhEQETOOffxxx+7xx57zJ1++unu6KOPjoSu921vvfWW+/Of/+zGjRvn+vXrV0hOp+nCCRxPPfWUO+6449ywYcMKYcJDO3bscC+88II788wz3WGHHVZIjnRJh61KuHSa/YO4/EK63VngIr+Qjq1wKc/mCk0+JT/U9USOiePuu+92b7/9tvve977nBg0aVBdyjgF77rnn3IUXXtiLTOCUOGVi2rRpbuzYsXVl8L7169d7snfCCScccl+rddmzZ4/X5YILLnCf+cxnCusCUdu1a5f72te+dogMCMLvfvc79+ijj7q5c+e6IUOG1MWlkS7hBI8zzjjDTZ48uSFJli69IW5kc3n6qJH9x/ZRlexfuqRq0M3hAAAgAElEQVQPx7L9QiC3Mf5SfiF/H8WORSRb+Muy/YKVj7KYo/PwsUa45JETc29XE7k8xAkw33jjDX8c2HnnnXcIkYs1EGTwzk2bNrkvfvGLh0So+kIXnOR//dd/ubPPPvsQIpdXF8gtRO4rX/lKj83lGXw8VE+XPE4JOdIlncil2VzePqpn/3n6qEr2L13qk4Sy/EIeEie/UH8Kr5K/LNMvWPkoizk6hlAl76mHS145Mfd3LZELZOX3v/+9O/LII921117rjjnmmFTMtm/f7lasWOGuvPJKd/zxxx9yDwayfPly99e//tVNmjTJXXTRRXUjRmvXrvXPfve7302NfrVKl48++sgtW7bMp5Jro2h5cHn++efdXXfd5bEbPHhwLxJ3zz33+J9dffXVbtSoUanYNtIlEAQwRtfZs2fXTatKl/R0cz2bCw4ypo8a2X+ePqqK/WOI0qV36UfZfiGQuBh/Kb9QfX9Ztl+w8lEWc3Tt5PXhhx869EvL4DXCJYaUFbmnK4lcMuI0a9Yst2HDBvf000+nkjk6jJosat+GDx/u+vfv34NzkuUfe+yx7he/+IWPbtWSOd7Hnw8++MCTvGQas9W64CC53nvvPa/HwIEDe9oTqwsGvHfvXv8ctRiQ21ATmPyCuuqqq3yEDLKQRuYa6ZKM8nz5y1/2xBOMa8mcdEnHpZHN5emjRvYf20dVsn/pku6jyvYLtZG4Rv5SfqH6/rJsv2Dloyzm6CSxwn8wnz300EOeyJ1//vl+vg9XI1yKELTYZ7qSyNEBEAyiRDDqQGBqyRxRtp/+9Kfu29/+tvvSl77UC1NIDH9Gjx7tf4fRpJG5Bx54wG3ZssUtWLDADRgw4BA5rdbl5ptv9u+nHrD2itWFkDHEirq32jo/ZL7yyiu+Ho4/ya+qWjLXSBdSB6+++qpPQUMSIQ033nhjLzInXdJxaWRzsX2UZf+xfVQl+5cu6T6qFX4h1l/KL/wu9eO3Kri0wi9Y+ahYm8vyl2GuZB7fuHGjn/vI5HGF4E4WLrGkrMh9XUnk0oCqR+Zg2JCvZCSuEdBpZC5EAWpJXD05ZeoSvnaPOOKIKHtJ0yVEwTDkmNW59chcXl3SyJx0cakkN6/N1eujvPaf1kd5dSnT/qVL+gdn3rFo4Rfqffzm1UV+Id2Vl4lLX/gFKx/VzBwdSlEuvvjiHtCpm2dhw5QpU1xeXKIm4YibuobI4RxIoVLEu3//fscKyEsuucR99rOf7YGp3gSSxPHNN990t956q9u2bZt/lhWsEyZM6JVyrZdmRVY36tIoMhfwjcGlXmQuyOA91MutW7fOvfvuuz4d/s1vftOdcsopvdK/9VK+yGJA3nnnne7JJ590hx9+uCO9+41vfOOQVLR0KQ+XmLEY00f1ouR5bC5GF/mF9BrjVuGSNRbp7yxdYnxUjM1l6SIf1btEhv5pJS5ZfiE55zP+//SnP7mRI0e6xx9/3O/EQHYt1MeROSJK9/3vf9/PFX1xdQWRIwVEKpBU3/Tp03tSqexLRrrvxBNPPITM/eY3v/EdQu47GYl74okn/HYdM2bM8MSA5ymahhTys+T+ZhjKL3/5Szdz5kz3uc99rkd+N+sSHCVfL5dffvkhRp8HFxzlLbfc4r+APv/5z/dgi/z777/fL6mnlg7cGXi//vWv3dSpUw/ZuqSRLtQPksYlnc52J4TM6UtW5l5zzTWHbKMiXcrDBQdabyzm6SONxe7wUfXGIg4i1nfLL3SPv6znF2qJGFuTXX/99e6ss87yO1YwN7C4b86cOT5bByfAV8Et+urqeCIHQQB46uHY4y0QMwbsvffe6wf4D3/4w4Z7nAVHwP0QPza3DRcTyuLFi/3WG0TnGl3SJR0dC1wCiaOGYf78+e6oo47qeRlfTNjAZZdd5vfva3TRn0uXLvUEjj4NqWMGKuSRmgvIXHKRSK086ZKOcJVwsbA5+YX6Iwm/2kn+Un4hva87DZd6Fh3mebJvkLk1a9a4rVu3eiJ36qmnOhZNhpq5viBzHU/kmIABndAo4VDSofyMiBt/r1q1yhOzZM47rSOIIt1www2+E4nuHDhwwE/yEEOK+0m3Lly4sCEhlC7pJm6FC5PH7bff7gkbA44UOlFS+omtXTZv3pxJwsIEj6aQdgYnBAQ5/G7JkiWe5GURQumS3tdVwcXK5uQX0vu503CRX2j8Ed4J/pKFc/ADggD4B7I7ROHCtmRJMke2bt++fR6URh/1rSJ1HU/kADLptFlhyv+H1B4TC6tV2Soj6wrOiVQqYdlLL73UR/qomyB1Sw0VefRGl3TJJnPN9FEgCkTTiMRRtzB06FAfSWP/KlYb1Z5iUatRcNqQ9U996lN+exWiuVyk+iDvWcQ/RGsgltLlUISr0kcai+WOxU7zl/ILjclcO/tLPvpXr17dk3HhA56IMjXSyT1m2YbsuuuucxMnTuxVepXFH8r8fVcQOQCko1iAAOv++7//+55TFVgAQW0FpCzmYtsSUm/nnnuuj/yErTHYMJi6LPZHyrqkSzpCVriwoIXaRTZeJoLKxeIUFkBA5JJp13p9RT3cz372M/9r7AVCR2SO6C7k/ZxzzsnqZv976ZIOU1VwsbI5+YX0fu40XOQX0vu5E3AJ5TNE3kL5TCi/CmTunXfe8XMAZVSnnXZa1BzQips6jsgx2VLgzokDO3fu9GFRVi2SPoW0sTISVk2alYvz/ojOsboxeUHubrvtNr/fHBepNIoZH3zwQU/eHnvsMU8SKLi/7777fEE8xCG5HUcn6sKu1dSKkaqmPgBCQ3SKMHQsLgwY9u2hP/jKHTFihCfSECx+HttHabrQHyxuQBZnvIa6OAYf7+H0jeRVTxfC5s8884w/g5cIHGlW7OZXv/qV//enP/3pQ+RIl9641LN/ItosHonto7SxyN6OfJTF9lEnjsVO81Fl+gUrHyW/kO678+BSJb+QdOJEFMOOB/imJJljLmHuYCEdm/4TyKnS1VFELixggHyRUiPfTUEihIztI9huhItJnQ5jgv7Wt77l66mSF4ycWiiOryKEGpacv/jii76QftiwYX7fGGrmyI+TqiPSkzyuoxN1IVW5cuVKT7qYjP/yl7/4yBf4QG6OPvroTFzCVw8DHwINfpBiiDf9A94MqKw+itElpPAYlETRKEhNriyO0YW2sVACm4Co/uAHP+iVPpcuvXGJsX/6IquPYsZiSHnV66MYXeQX+tZfxoxFK7+Q5btjdJFfSPfdWbjEjMVW+YXaD3p4AvozD7E1VXJhG37q4Ycf9sEb/A1BjOTZ4n1N6jqGyAUDYdUiiw6S6TOiKqRVL7jgAs+kGajULrF1RRqJY6kxCxqSHYUTIcz67LPP9pwtygROVImUahqJ6yRdaCvp4yuuuOKQLT+InkG6OLILMssgrIdLcJA8AyFKkio2VYQkcuIEq4Aa9VEeXRiAyCYyl0biYnRh4BKFxH5qayClS29c8oxFHGC9PoKYxY7Fen2URxf5hU+mo1b7y77wCxY+Sn7hE3up9d0WY7Fsv1BLvMjeUedOrTzblNWmWZN8gpp6th8JJzr1NYnj/R1D5IJBQTYIoxPZSaY5ScGQ/oPkpR10GzojEBM2kw1RpuTvIISsZMli4xh3J+nCObHUBpJSZP+c5FJrUjxEML/zne+4k08+ua5dh5A6G+1Cfk8//fRD7oUUswKYwZQkXbUCpUs6xFXCpdPsX34h3eYscJFfSMe2E3Gpkl9Ios4cxtzOvEQJDhe2zbxGEIc0ayPe0NdkrqOIXCMyB+Nm1SIkIWvVYiPnlHZER71OrGe07apLI6IAtuPHj8/clqORcyLlAb5XXnll5pJu6ZKfzLW6jzrN/uUX8pO5WH8pv5CfzLWrv6ySXwioY38EGKj9DqSN8U4mZuzYsf5PzHGUfUXo2prIhSOdyF0TIWKLCGrh0gyFQnX2eiP9xwrE5BWObiEKxyHtFFIjj5RhMjJHZ99xxx1+AUVt0XyVdKF2DT1ffvllf6g9izBYTZsHF75C2HuNXau5aC/1AaRQayNzhKEJSxMFrY2ypenCdiAsSKmNzFHPyGpGyHbyLFjpUi4uafZP6iBPH1XJ/qVLeT6q3lgM9Wux/lJ+oTv8ZZXGYhbJQlfq5KiF/+pXv+rnS+b62kWMWXL64vdtS+TCHlCwZDbnozARskLBfW1kjlQoHQSpqSVg1EpA8ChwZBEDdTnhXM7aL3CWHrMisnbVYpV0Qf9AqiClEFjaE1KVSTJXD5dQV8QXHyt12aIBYsV+alzJaBihaNLWf/jDH3oRsEa61H6BU3uG3ueff/4hZFC6lItLI/uP7aMq2b90Kc9HZY3FWH8pv9Ad/rJKYzGWXPFBQnkPH7HMm2SZksd0xspp9X1tS+SINrFVRTJ6g6PhZ5AWCBv3UKcGCYHU1J6HiqFRYH/mmWf6czXDhaNhmwnuJzJBZA6WzgpLiv2TZ7PyTJV0IcpFxBFCFC6KTyGy/AzdA5mrhwtf1bSZlb+BGCOLovTXX3/dr/QNkTlqC8CISCdFoskrSxeINQOG6CHYskqYUxOSIWzpUh4uMfZPGUJWH1XJ/qVLeT4qZiyGyFwjfym/0B3+skpjMZlC3bRpk880sXMCuy9wHnpynms1CbN4X9sSOfZzCVEggAhfi+z3wr+//vWve1IAu2arEaJ2tQX0LDUOCxLCasSw3QFHeHGRL4eoUOvBXnK1JI57qqRLbR0UJI5UKMSL9kJ8aQODrB4uabUXkDi2CIFkkT6F5CKTkw7Yu62WxIFLjC6QOfpx9+7dnsjV1iFIl/JwibV/yFyjPqqS/UuX8nxU7FiEzDXyl/IL3eEvqzQWA1liHnvkkUd6dlggYANHyDpe04JslSmjbYkcRIQoE0SLmisWEBCNo06OFChnqBJRSiNeAVAiEjgVNgNmpSsk4qGHHvIRLSJ0bFoKWUFOo6tKuvC1S5qZyCHElS1Q2E4AYsuqUOrQ2AuPfXDqXXx5s4KHfddYYs2Ej2OmRo4wM1tCkIoeM2ZMQ1ykSzo8VcGlE+2/SmOx03SRX0gfz8IlHZe+tn/mLbJOyQAOGTjmrXBWNj4w9rz1MolYs7LblsiFfV6IOEFakkuDie5A0NgOg7q3RlfYB4wIEytTkheLKNg9HkLT6KqSLiGiyIkLtWnKeosJatsWopvslwNRTkbbGi1sqJUjXdKtpkq4dJr9V2ksdpou8gvp41m4pOPSl/bPSUtE21iokDzUnmMaCdhQ+x2yP7WRw2ZJVV8837ZEDrBC2pAVppA5Nu3DeIikEXFKdlYjcMPu8pw0EJYZswyZiB8b137uc5/L7Jsq6cLkzGkE1AlSF0cUjSgdiwk4rowNd7OuMAjfeustH4Ym6hlqEMGGLUIa7fUW5EuXdKSrhEun2X+VxmKn6SK/0Ji0yF8eik9f2T/ROOq8CdCEIA/ROVboszcc8yC18VxkSNgfNVlXnjU/Vu33bU3kAJMVlKtXr/ZnolLLhqMhbMoxUsktLBoBD0Eh+sSeMbB06uP4Q0qVo51iryrpAlHgHFkGEkQXXPg6ybMfDqvQMHIik2BL7Qu1hJy+EHPwfJLMSZfeVlSVPupE+6/SWOw0XeQX0mcE4ZKOS1/ZPwvxKJWipIigA9uKcbITNXEEOojUEeQgUMOcVuUNf7M4SNsQOSYb6r0gVmkkgnQqW20cd9xxnnTUu2DkEBKK7GsvyA4yuJBTL+LEfejyhS98IZUsVkUX2kn9Bl8npJgbEdtGuPD8tm3bfFSO1T31NkZshEs76pJlc7G4EA2lHzgSrha7WFxaoUus/WfpEmv/jXBptS7d5Bfwb7F9JL/QeybJsv9O8wtWPirW5iz8Ar1GpoF5mtIoskiQt+R53vhkghyN5rQsAlWV37cFkcOQWGFJfhsSR91WnohQAJuif4r2id7NmzfvkDNDYzuEr64//vGPPv9OihIjiY38Jd8hXdIRrwouVjbHIpwHH3zQb3RM6p5wft4dwqVLuq1Y4VIVm6OV0kV+IXYusrL/TvBRfPixg8JJJ53UU+vOwgZ2WGDrMf5NMINN7tnBovYIz1jMq3pf5YkcHUStGuHZb3zjG/68VBh7XjJHQSMdzQIIdhXn39R5ESWJvfjSos6MUCyGgF6f/exnc5M56ZKOeFVwsbI59twjpYzjYCX0zTff7Os285A56ZJuK1a4VMXmaKV0kV+I/cizsv9O8VFESZ999lmfNSIjh78l4MLWSYwrDgsgrUoghz+UXtUeDhDLA6p4X+WJHF8LkCf2P2P1ZCi2ZeVfHjLHKlaWHU+YMMH3A2FXInx5yBz7KEEAKf4nvx4KOdErT2ROuqQPhargYmVzOAy+mvkA4QoLHPKQOemSbitWuFTF5mildJFfiP3Is7L/TvNRpFDZG/ayyy7z0TiCL2wvQkqVAAynOFEnTpSuHU5siCWNlSdyFCyypxlHQY0YMcK3i/QmK08gdbFkjtAqzydXplAEed9990WnWfl6Wbt2rb8/7ASNfj/72c98SDeWzEmXdPOsCi5WNkf0mDoM7CJ8aXOcGVE6dhOPcdrSJd1WrHCpis3RSukivyC/EO8v653jSpCG0if8LoSNzBm1cqxM5ZhJfh6z40IsiarCfZUlchyfwcpRJsB7773XvfDCC55AURtHB7LClL1iIFRz5sxJ7RiiIZwTylYkRENwlNwb0qkbN270K1i2b9/urr32Wp8mTbuCLoRveS9/B9LGhAK5I11LxI+NhdMu9KAtGFBRXXgvbac9ITIpXT451cMSF77UitpcUpewX9zUqVN7SBtEbvPmzX4ZPNHgcKJIrc1Y2790+RvCVfILFrpY27981KGjMfhu+YVDcelLH5V1jmuSzLEokc2JuU4++eSOisSFHqkckcMpEckghQlpYwsQDq8N552y0S3n+LGqlBw3W4/UHmJP45i4OIGA4uEvf/nLnniRQ7/99tt7iiHZ7BdyyM+QmzxvFRlpuhB5Y/XLrl27fJqWo4vOPvtsfzoEJ0uQdq09NQGjQk8uavTI1T/55JO5dCGNy3shtBBRSACLLKRLObh85Stf8WF4bC3W5tL6iHrOG264wTsQPhTY5gYbeeyxx/wX4gUXXHCIdyzT/vlgkS7V8QsWPkp+Id13l4WL/EL6vGg1R8f6qJhzXJljQ2SONGsnX5UjctShEQ1hXxcOd2dzX/LdRLuIZDEBsgUJaSk6CnIG2UuGSpkMIU6sKiW0SpE50TA2DeYrgr1luCCCHMFFDp3fUSiZvOrpAuEjssLqVw7dxUjQmagQ9U/Ji4mc9xMyZ8EGUcFwOHzY5yZGF+Tz9U5qmL3d0I20MhFJ6VIOLtgHOMfYHH1Yr4+op2QvPvqbvqcQl7pPorcQvBibs7J/xoF06Xu/YOWj5BfSfXeZuMgvlDtHx/io2HNc4Qj4cOblcH56JxK6ShE5ohWkKdm4LyxKYOUJETPIXDhCi46BjMHeiW4cc8wxPX0DUaNomHA4kbqwKAGyxhWO8yIt+7vf/c4vemBCDe8LgmJ0gVgRIWNrCd7HgozkpoJE/Jiw+YoLKVfq7NAvkDmMtpEuvAMyy3t++MMf9iz4uOOOOzyxDUdoSZdPFsKUhUsjm4vtIwpvsTfsBXsj5ZpcpRZjc9inhf1Ll08WK/WFX7DwUbE2J78gv4DPiLW5dvELFue4dhKhqxSRC+FwyBeEi836uCBzkBnq20477TS//cg777zjoxlpRYthRSrpVCJmXMFpw8qJ9jGBEvE78cQTUzcQjtWFI1kYJMipXQUT8vgQzhA9Q5dA5qZMmeK3MSGS10gXJm5SqBdeeKH76le/6nUPpAWyiGyiPNKlPFyybC6mjyD5OCAiv2n1mLE2l6VLjP0zbqRL3/gFfEBMH2X5qBibk18o119mjcWYPpJfSJ+jG/koq3NcO4XM9QmRI9xJNIx0USAyRLTY/4VUJ6SF+jiIWyBzLCYgjRiIG5MeCw/4PelGlhazczT1aRDBZLFjyI8jmz9hxSmdWLYu1LFR30etHhHC5GpXdA/ty9IF8gcuyc0MMWbSdUlS0AiXdtQlEFailuedd54n7/QzhBwHGBxlFi7cR0qaWo7Jkyf78QsBD6eAxPRRK3RBpxj7z9Il1v4b4dKOurSLX7DyUfIL8gvJebET/UI9smV1jmsnkLmWEzkMjYUCXJAyJleWBlMzAqkJB7SnTWZJwKk3I5JFFIxjtag94+LnkEPSs+TRGxU7tkoXDuglZVxL5pLtidGFNEktmas1wixc2k0XiDcDln6mbewRxN+kAFiNBNkH10a4gBs2h41BAEnLb9q0ycvkd8iA7KeRuSS+rdKFxSxZ9h+jCzWcjew/Bpd20yXL/qvkF6x0kV+QXwh+qpP8Ah+Z+DBqEvloZ7U/iwrJfoXL4hxXEbkmEWBCZQM/UqBMqkTp2NdtwYIFvhaM+jImEqIt9S6iM6zEo5iRRRBEqJgE6XAWGBBxQ+bChQu9zHpX2bqwWpVVkJAJiEOjzQgb6QJ5pa6HBR6soC2CSzvqQrvZf238+PG+vgyHxYIWCB2pZbbziMGFo95++9vf+g8GnAMfEUR22aeQtD1kLquPWqELthxj/1m6UHcXY/+NcGlHXdrFL1j5KPkF+YXkXNDufoHABjsGbN261S9YxDfzb4Iz8IXaK/Yc1yYpS2Ufb3lELokERf9MzOPGjfM/ZgIlQsffHKHBlyZ1Io2OLYG1szs123GQruAiQsOkz884mgOjyNoAsBW6UBtF27J2lM7SJaY9Wbi0my7sZA4uLCjh2BUuBu/SpUv9rt2kTGNwwVa4kvv9PfLII371M+SOvsnqo1bpEmy/kf1Ll3TfmmX/VfILVrrE2H8WLvILf9sHVH7B+bm1kb8s00dhz/QBe21SWsVqe0quOLM6zPWVZVYtVqxPiRxGQlqUhQ2BaNUuK87Cg2JT9oujc0ePHu1vJ0pDCo7Jut6Gq7VypUs60lXBhT6FtLGn21lnndWjbC3pzbIX7IuNoIn6hhXGaZNbIznSJR2dKuEiv5DeR52GS5VsTrrY+wU+qu+66y63bds2vx8s+7YSqJk/f74bNmxYlrvvmt+XTuQAnZVTTJow7AcffNBvpcFGqHz9LVq0yG/EO23aNA866TJCqWzZES4GCJEHjtfgYhUoncv/s5ITmTB3FhOccMIJPiTLPkL8f3I7EAtd+DJg0QBtwshI3fJu6vKILrKZcZYuRBpJBXJkGF80pIN//etf+2gQ53Ly+xhcuk0XtlthKxpC69S00Z+kRWv3AGyEC3V1pOLDYhoWx6xfv97bZnIPwCybI8wfo0sjm8NWIafS5VC/YIWL/EJ3+KhW+oUs3x2ri/xCuu+uZV7sTkF9+Q9+8AO/MI05l7kd/0u5lCJznyBWKpFjJSrEDBJGHRO1X2yzQeTs/2/vbEKuqMI4fkrDDIpCUlAqrIgoXLSINNFQKosSSgrcFLUw+04XRUJqGVj2AZmCUUQRLUKwFgpZ7YJWRdqilX1IaS1SoqjQUorfifM67zj33rlvc2/33PsbiOS9c+c+8zvPPPOf53nOGYLs0qVL4yxEsmcso0Ej+vz582MmrVgK5TvsQ7mV73IjRvyxfAK/wbFZtJUbMhu9cJRVi4q9CVu4iMlQId54pRc2I9x4UmBtMN7wgLDk3+1s4SImi4hYpZGTXihEKQ35zELjaQOxSLapFZdRtYUMLn1szKhEANHbhjhLWx0uzH6lX5GFlOGML9GrVJxBXMfn8L92ttTxuTTJQlvGx4WmuBgXRiNG9Ssu1IndnWwxLrSO3VRHEGlc//SAc/9jwhZJGeI9GxMc6INnslBx4sPIpN8qTrSnQo7fo+mSmx1ZNJbJuOWWW+ISHDy5MBhkQXhLQ+qHa9U/lm6sNF4j5lhCIq0lw6tuEHMp69dqBecmbMFOnghY3oHeFvqzyKxhw+uvvx4b8ZmckdZ6a2ULAeHNN9+Mx2DpFJySjWPv2bMnijn+zjlyrCouo2wLY4kIq9rqcknf/S8+l97928qWuj7HkyabtoyPC01wMS6MTozqR1yoG7vb2WJcGB+705qrVFPIyFNKTWvJkvTgYT3dVxFyJDlIBFle7WFGjuDLUwkL1NKjRhkSMccM1ZUrV46tpVYWc+WmbmYmIuC4SZK5Y3+ycWS9WDuOrSzmkmpPN+le2IKYZOYjmbcVK1ZEIcdWFnPlm3LZFp7McFIa9SkXcv4pdVwUc2WxUuTyf9vChcdTFBcUopQZkt1yYQzJbhHcmKVMqXkiXHphC0+E3foc41W0hQcYMoDd+n+ZS+629OJaNC6ciA6DFBeasGWQ40ITMcq4cMJ3WQ4K8cZ9sDwxMa2VyLVOCxOtS+xDFaXTJMZRydI1npFLypobM47KIDARgcV/EXM026bsGZARAfxHuasofNJCr9OnT4+9UIgE0qv0lqUya3qtFr+ZSpxksdLWS1uYPYlgITNHmTW9JgwxRzmHtzYUszStbOHpg8wcWcn0xMENjzI0S6hUvYuTTGaRy/9hS3q5OwwQcYwX50zvI2KuLhd4cf70OvCkxUbvA7zqcum1LfhsXZ9rZQsldMRcXf9vxSVXW3p5LRoX/o2jgxAXUkz/r7bkEBeaiFGjHhfSvbo8aY12LO6BiDu0A33z3GvQE7yqE0GniDshUxsVcik7xuHpXQL0559/HgeEmzNlxioxV1bNZN5Y4Je10sg4sSDsG2+8EQePvrJi/1L5HalFEUcjfC9tQXylMmtRzJXPpxMXeuPKoqXqSaIdl37akrKGTFpJonz//v1xbCkJI+DrcCFYM64IWMYRTqwFR48jJfdUwiiK3DKXftlSx+c62UJLQR3/78QlN1s6+b9xoTpe5hYXuDabiFGd/H+Q4kITtoxqXCjGciY0ULEgocO9hNmplFOp6JGto5UK0etWTaAxIZeCNeUxZpgktYyiRlBxg8dhU29AOTORzCMQkHlXksAAAAneSURBVP2gPk6ZLW1MmiArx4vG2drdzPppS7Efq0rM1bWlU0Cow6UftiSxwkK6iPNUyuamgygj3U0DaidbCNaUTxnP4gzljz/+OD6FIeLZ2nHpty3tfK6uLZ38vy6XXGyp6/+duNTxf+NCdbzsdC3WHaN+xKi6/j9IcaEJWzr5f10uucSFshwhWbNr167YYsPkM4RbWi+U9eNYiYLKk1uPhRw3Mvq6WNCXbByzTlKAoEeODEvqgcNpSZGSbSv3kVFeY0mGM888c+xdqwRxxOCdd94ZJwCkjQkULB9RfgF5v20hUGIjAqbc9N6NLfRVMRszLbNSHLK6XPphSwoWzC4mS8pGBo4eLhbVTSK+nS0pcB0+fHjsHbQEK/rRmJ188cUXj51+Oy79tqWVzxVFRCcu7fy/Gy452NKN/xsXjsc4V46XucSFJmJUN/4/SHGhCVtGKS7UFWRoiO3bt8fsXPGBv+73R2W/xjJyACsGbTIzvPaH1fcRdsWlHTrBLQaEuXPnhp07d4Ybb7wxisO6m7ZUk2qKSxJQlEURn2ToyMSSda27FYM24o1xZgkXxGG7txmUj68t1cQHhUtTPmdcqB7nYeNiXKge52HkUnWmVOtYgoSyKst4oR2qJkHUvc+Mwn6NCrmimOPJkvejsZ5bNyIuQU/BickNlNlIt3a7pRuItown1xQXhAIZNDKilM5TKrybcUrBickRTCenR6IbEZd+S1tai7lBGKOmfM640F7MDUu8NC60F3PDFC/LZ0qPHGVWEgRMoKN/utNrLbu55wzjvo0LuXJmLpVZJwKvKlXf7XGqSjvdHoP9taV91ieVEyciwqrKKRMZo3KZVVv+pTgoXLwWq71aLp0zUMxM7ibbXzzioPj/IF2Lg2bLROK93zlBoCdCTjHX2sWGMWgbKBW5dYPqMPq/D3nts4TFfue6fpL28yFvdERut77h/n0QcknMMY2YPrl58+ZNqGSWsmEffvhhTLOyNMVENm4g2nIyuaa4MNuInkh65ia6vg9Bm1egzZkz5z+9ekVbqq+QQeHSlM8hoIwLJ4/1sHExLrQWc8MWLydyb/c7PX7XqoAlIAEJSEACEpCABHpHoGel1d6Z7JElIAEJSEACEpCABCCgkNMPJCABCUhAAhKQQKYEFHKZDpxmS0ACEpCABCQgAYWcPiABCUhAAhKQgAQyJaCQy3TgNFsCEpCABCQgAQko5PQBCUhAAhKQgAQkkCkBhVymA6fZEpCABCQgAQlIQCGnD0hAAhKQgAQkIIFMCSjkMh04zZaABCQgAQlIQAIKOX1AAhKQgAQkIAEJZEpAIZfpwGm2BCQgAQlIQAISUMjpAxKQgAQkIAEJSCBTAgq5TAdOsyUgAQlIQAISkIBCTh+QgAQkIAEJSEACmRJQyGU6cJotAQlIQAISkIAEFHL6gAQkIAEJSEACEsiUgEIu04HTbAlIQAISkIAEJKCQ0wckIIGRJvDnn3+GV199NUyePDmsWLEiTJo0aaR5ePISkEBeBBRyeY2X1kpAAi0IvPTSS2Hnzp1jn86YMSM88MAD4eqrrw6fffZZ+OSTT8KqVasqv/3TTz8Fvn/vvfeG8847r1HGX375ZdiyZUvYt29fOOuss8Jdd90Vbrrppigcv/766/Doo4+GX375JZx66qnhkksuCffff3+4/PLLG7XBg0lAAsNLQCE3vGPrmUlgpAggxM4///ywbNmy8Pfff4dvv/02bNq0KTz88MPhjz/+aCvkegUKG5599tmwcuXKcMUVVwQE4/PPPx+uvfbasGTJkijkNm/eHJ566qlw9tlnhz179oSXX345PPbYY+Gyyy7rlVkeVwISGCICCrkhGkxPRQKjTKAo5BKH9DeybLt37w5Tp04NH3zwQRRJTzzxRDj33HPDb7/9Fl555ZXw0UcfhWnTpo1l8Y4ePRpefPHFcNFFF4UdO3aE33//Pdx3333h5ptvjofneNu2bQtTpkwJCxcuDD/++GNYt25dOP3008eG4bXXXouikpLtKaecEv/+1VdfxewcQg6hl4TcOeecEz9///33A1m81atXW+YdZYf23CVQk4BCriYod5OABAabQFnI7d+/P2zcuDE8+OCDAVFGJuzpp58Os2fPjgKM0uvtt98e/812zz33hB9++CE899xz4ZFHHgkXXHBB2LBhQ5g5c2b87Jtvvglbt26NYu3nn3+OAozMGZ/TY8d3i0Lur7/+Cs8880y4/vrrw9y5cyvhFTNyScjxN0qxTz75ZMzSuUlAAhJoR0Ahp39IQAJDQaDcI0d27e677w433HDDST1y7777bvjuu+/CHXfcEcUdfWqzZs2KHN5+++34/9tuuy1m5JYvXx6zcoi39evXR5H3xRdfhMOHD8dMG9unn34a3nvvvXFC7siRI1EI3nrrreHKK6+M+zz++ONx/6uuuirue/DgwZMyclXibigGyJOQgAR6QkAh1xOsHlQCEug3garSarIBEVWc7JCE3NKlS08SUukzJj60EnJMqkj9eK2E3PHjx8MLL7wQrrnmmnEZuaLoayXkzMj123v8PQnkS0Ahl+/YabkEJFAgMBEhR0aO8icZOUqtTWbkONY777wTfv3113E9cp2EnD1yurUEJNANAYVcN7TcVwISGFgCExFyDz30UNseuVYZuWPHjnXskQPU999/H9auXRtLuIsXLw6sWbd9+/b4d8Qj5V1nrQ6sS2mYBLIgoJDLYpg0UgIS6ERgIkKOdeU6zVqt6pG78MILx2atsoDwggUL4nHWrFkTTjvttHGmHjhwIIq1vXv3xs8WLVoUM3RMZCivIzdnzpw4seLSSy/tdLp+LgEJSCASUMjpCBKQgAS6JEBm7dChQ2H69OmBXjhmrbKUCaLPTQISkEA/CSjk+knb35KABIaCANm3t956K+zatSuez3XXXRcX/T3jjDOG4vw8CQlIIB8CCrl8xkpLJSABCUhAAhKQwDgCCjkdQgISkIAEJCABCWRKQCGX6cBptgQkIAEJSEACElDI6QMSkIAEJCABCUggUwIKuUwHTrMlIAEJSEACEpCAQk4fkIAEJCABCUhAApkSUMhlOnCaLQEJSEACEpCABBRy+oAEJCABCUhAAhLIlIBCLtOB02wJSEACEpCABCSgkNMHJCABCUhAAhKQQKYEFHKZDpxmS0ACEpCABCQgAYWcPiABCUhAAhKQgAQyJaCQy3TgNFsCEpCABCQgAQko5PQBCUhAAhKQgAQkkCkBhVymA6fZEpCABCQgAQlIQCGnD0hAAhKQgAQkIIFMCSjkMh04zZaABCQgAQlIQAIKOX1AAhKQgAQkIAEJZEpAIZfpwGm2BCQgAQlIQAISUMjpAxKQgAQkIAEJSCBTAv8AS2+qewYAmXUAAAAASUVORK5CYII=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810750" y="15220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787</xdr:row>
      <xdr:rowOff>0</xdr:rowOff>
    </xdr:from>
    <xdr:ext cx="304800" cy="304800"/>
    <xdr:sp macro="" textlink="">
      <xdr:nvSpPr>
        <xdr:cNvPr id="4" name="AutoShape 1" descr="data:image/png;base64,iVBORw0KGgoAAAANSUhEUgAAAnIAAAGDCAYAAACvCP20AAAgAElEQVR4Xuy9f9BV1ZX3uUFFkMQQMQqogFETDT+CRiUxoKASEyIxCMREEQHT6e70W1Nv1Ux19fT790x1dc1UTU1NuhMDEhQQRBQj0Rj8EQFbIxo1RkX8bRQl/ggYEEGEqc/23U8O9zn3nn3OXec+5977PVUIPs8566z93Wuv/T1rrb13v4MHDx50uoSAEBACQkAICAEhIATaDoF+InJt12dSWAgIASEgBISAEBACHgERORmCEBACQkAICAEhIATaFAERuTbtOKktBISAEBACQkAICAEROdmAEBACQkAICAEhIATaFAERuTbtOKktBISAEBACQkAICAEROdmAEBACQkAICAEhIATaFAERuTbtOKktBISAEBACQkAICAEROdmAEBACQkAICAEhIATaFAERuTbtOKktBISAEBACQkAICAEROdmAEBACQkAICAEhIATaFAERuTbtOKktBISAEBACQkAICAEROdmAEBACQkAICAEhIATaFAERuTbtOKktBISAEBACQkAICAEROdmAEBACQkAICAEhIATaFAERuTbtOKktBISAEBACQkAICAEROdmAEBACQkAICAEhIATaFAERuTbtOKktBISAEBACQkAICIHKE7k333zT/fznP3fHHXecu+aaa9ygQYPUa22IwF//+lf3s5/9zH388cfu7/7u79wxxxzThq2QykURWL58udu6das755xz3Le+9S132GGHFRWl54SAEBACQiCBQKWJHJP+6tWr3ZYtW9y1117rTjrpJHVemyJwzz33uPvuu8/94Ac/cOPGjWvTVpSnNrZ+yy23uN///vdu2rRp7qKLLnL9+vUr74Utlnzw4EH34osvuhtvvNF973vfc2PGjGmxBnqdEBACQqAzEagMkcPR/+53v3O//OUv3YABA9z3v/99d/zxx7sVK1a4008/3V144YWpE9vOnTvdT37yEzdkyBC3cOFCN3DgwI7qqddee80tWrTIffGLX3RXXXVVW7QN4r1y5Uq3b98+953vfMd9+ctf9oScvpk1a1bdaAxRm+eee8798Ic/dCNHjmyLtloquWfPHrd06VJHn8+bN8/bfe31pz/9yS1evNjjc/XVV7sjjjgiVYVYLGPva7adr7zyioPMo/+CBQvc6NGjmxWp54WAEBACQsA5VwqRC1/fv/71r922bdvc/v37fUoUMkK04XOf+9wh4B84cMBHa3D0Z5xxhmNCYzKDBEycOLFhZEJErlw7/vDDD91vfvMb9+STTzrSo/3793fHHnusO//8891XvvKVQ0gZ/f7EE0/4yNKIESPc0Ucf7Z5++ml/7yWXXJKZTmsVqSgXsfrSY0j5e++955YsWeJOPvlkd+mll/qPmuT11ltveWL/hS98wYQUtwpzxvYf/vAHN3/+fKXV+8oA9V4hIAQ6EgFzIsdkfu+997r169e7I4880p1yyik+ErNr1y6fWiFdNGfOHDdhwoQeQCEJkAUm/9mzZzuI3Q033OD27t3rLrvsMjdq1Ki64IvIlWeXkArqE/mb6OgJJ5zg++bVV1/1Pzv11FN9VCjULfLz22+/3R1++OFu7ty5bvDgwW7NmjX+/m984xs+MtfoahWpKA+xxpJjiJyVbrFYxt5npZfkCAEhIASEgC0C5kTu5Zdf9qmfYcOG+VTnUUcd1aMxCxeINlDo/KMf/ch99rOfbbo1zRC5119/3d12223u8ssv9ySl0UVk6vrrr3ef+cxnWpribOXkn2w/NVtM8s8++6yP/BB9CzVb/I5o6wMPPOAJ2sUXX9x0PyKgKKmgb0jlQiwnTZqUqQvvwW5anYpvZV/GYhl7XyaoukEICAEhIAT6BAFzIrdp0yZf51Zvgl+3bp3buHGjrwEKBc8hFXvXXXe5N954w/H/Q4cO7YniNCr6TiNyjSbM5MS1fft2Hz388Y9/7NOAIY1IwfkHH3zgI01EkaZPn+5/95//+Z/uq1/9qk8tUrRNmhg90Rs9qFfi99/85jcPqV2C+Dz44IPut7/9rY9MQm5JN3700Uf+541qwpJtOffcc33E6+233/ZkGN1mzJhxCFlG5oYNG9x//dd/+VQo0THSdKSpiarFXuj505/+1Ne5/dM//ZMnsMnrnXfe8b8HCwhRSAFC1uljCD0pdZ6bPHmy+/rXv547tRrI844dO3rp8NRTT/k+wM6I7qLLzJkzvU2BAe3HFkO/kNYHK/oUQs6q2fPOO6+n/rAWW1L8ENjkhwh2SfQYEktEkv4+++yz/SKcm2++2Ucn0xZyBBulHcmL/gt1j0Sf0ffhhx/2OtNvfFzwkTF8+PCex2LJYBpBCxFWShcYf5///Od7yDO6//GPf3SPPvqoxw98wOtLX/rSIaUNtdg2si/s/rHHHvN2/+6773o5rD4nZXzaaaf1yA19GTueYm1Y9wkBISAEugEBcyJHTRRpUSapK664otfkTY0Pkz3kggUKXBA7yBApWCZl6rCop2FCy1rBV4TIMWF9+tOf9qSKRRSsEPzLX/7iJ3gICoXY1CBRoM2WCUz+EBX0YusMyCYkgtQhqUYmRH4PeWGynjJliid/XEz+tI3oFfeTauZ6/vnnfeoYMhBD5IIxkmb+1Kc+5YvG//znP7uzzjrLp6ohdsmVj5ALSA01is8884x/T56VvxA48OB5iFptcToTOtjQbtrP+4ne3XTTTV7VsWPH+v6lH9GTiB5p80bbTtSSjxgiBwFHF8gO29Nw0Tek8SGuZ555Zg8GvJs+QC61WhAL6s3qYUsbIFpBZ0gO9X+0mX4MfQ5hBvt6RC5ghd3ff//9voQAEklEGlzDIgfsjQUO9Bv38kHBley3okQuuZCCVaOhtAHMGQ+0BTvHvrBL7JN2J20T3FatWuXtqRZb7ItFDKEMImmL/Ix+ACcwZNwlVy8HIhcznrrBKauNQkAICIE8CJgTuTBhQGqY4CFiTFaQoLQr7BMHOYEwBHIX5JD+ZCKD+KVdRYgcExHkDbIZ9jMjxcqqWaI6yQUWFO8TbYEooB+TTZh4iMbxs7B4g0gZe6VBEiF8RHMgQtddd11P5CpEeEJ0ZPfu3VFEDvxCFAUceA4SwqRIxAzcwIqaNiZOSE0gIBACVo0SPSLKFHuFtjPJk7L82te+5tufdoV94ohk0l8hVZ2c0CEQELp6VxEiRwTsggsu8O+jvUS17rjjDq/vt7/97R67o06PtD51m+hHZCiQonrY0qZ/+Id/8H33/vvv9+yDR5/zPFew05deeqkukQvtrUfCIMTUEoIN4yVEoPk5q1gh66HfihA5sIGAEk2ETEOqwjvAnJ+Hd4RVsI888ojXiXFC1JMrYEvUmQhvsK+ALWMJu4cQMq4h9ZDW8KGBDEg90VPGE2Sa9+UZT7G2q/uEgBAQAt2CgDmRAzgmPSYBtqEgIhXSL6TYiHQlSR2r2VgYkTbJQ7iIrjQiIEWIXO0WF0TRSJtCUsJEFAyAaAoEgAkoTOph4qE2LExy3J8WQSICQ0SOyYzNUJNXTH1SmLhJRbGAIJlmrn0+3EtUh4hHsqYN4sekmWdDZfru8ccf96lyCBoXqVLaAdlNplvBZNmyZZ5UhWhkaGsgsxCKMHmnDbAiRC6Zwg/4E12lryDa4aIt2CTtgYgRUcuDbYg0Y8OkBpMXNsxinXoRuSwiV8/ZBNuGmIcUbBEiByFER+y1dn+6gDnkNrmoqPY9MdiSRuUDIm3blNDGIIf/DzWKecZTtzhmtVMICAEhEItAKUQuvJwJlRowvviZlLiIXjHhsRiCK+z4DoE68cQTD9E7TGR86SfrsJI3WRA5Igos0KAeiP3rai8maWrpQl1fsj4rWeifRuQakbU8RC5tH7k04kMEh+gQkRAiaDxH+rGZzWWJqkGqqTsDK2rfIONTp0715IDITCDkydrH2skbgh/qEcsgchBy9hQMkdLarTuIMLIvIScLoHtsLSV7tjUiaxZEDtsh4rV582afnod4hitZS5eXyBHlI9JMdBwSzUdV8qpng7XvyRqLYUwEbHkHH0FEgymdoGSBMoRwEaWvJXK1dbWNUuuxDk73CQEhIAQ6HYFSiVwSPEgdkTccO6mqv//7v/cRIuqw0orZeTZmRaoFkatHzIL+tRN1VYlcmDwhXNTkkXblggizAANC0AyhQxakjpoqooz0KQXxpDEbkdLYCbnZiFwWyantt6oQuZCepe6RFCcfFKQe6T+IOaSnSESODyiIG2UL1Dwma9iCbccSubzYhpQ6EVDS39QbUrfJz1lhDPkXkev06UXtEwJCoBUImBI5nDTRICYNUqi1u86H9Bb1N1deeaUvuG4UkQsRForC620VYUHkQkQOopNWQ9YuEblagyGdSnobAp0kXTGGBfbUOUIoQvQ0+Vyy9o+CeKJJvKdeRI56PiJyaStg65GKmMUOyShOsBfq19JSuFWNyIXaM2yP1bPhaja1ykITau4YZ+BPWp2+StY5xhK5rIhcwDb0B3YHCYXkk2oPHxCNUquKyMWMTN0jBISAEDgUAVMiF1Y6sjKVfeJI79VeIboVUjBVqpGj5quWMIYaOYq3iSJCavJE5Kxq5GJSq0R0WERB/RdRmHCFAnMITr0UdW0/hZow6uEgGLWRvDCxk2IlXQoZrkqNHLr94z/+Y8/CGdoWPiKSdVx5InJl1sgRoSJ1Xbt6OWzxwkKfIhG5ZC1oWPDCQofkMWmxRC5vjVyw+9q6QWotWZDDR54icpqOhIAQEALNI2BK5FAnRBdIp1DgzyrBcKWtRA2rViFRFFwHAtLMqtWweIHtTCCUIQIBoSGVy2SSnDSZ5Fm1Sn1S7ea3YeUmBdxhK4o8RC5ErqgNZOIKiw3yrlqNIXJhDz+iMNSuBfJVu9iAtBbROkgYq2jT0q1hFSrpPeoGawvYa3EBU1bsMuGDbYjiNbNqlX5h5SMkiiJ6orxckGtW4aJDbRQn2B/byoBDWFiTtrIyD5FLrlqlnjMspCiyarV24Ur4uCFyxWIR+oM2sjgDAtZMjVyw89APpFtrtx9JO982DZusFcHJVath8UvYdoZ+oEaOWlPay8IKEbnmHbgkCAEhIATMiRwTBhMQkY/kEV1M8KTqmPhw7smoQNhHDhI3fvx4v6cV+00V3UcuEDM2VyUKRW0O7yftyx5ZyK+NfkCswj5ykBaIExMcKSJSu0zeYauSPEQueWQZZJXoCpFL9jlDJ8hmzD5yMUQuufVL2LuLLVEgA7wz7N0VU3vI0GAy/8UvfuFJXziii5+HvQAhgaQwwwH3YR85Jm36EbIDOS66jxzvAn/2JaTPIEDIhpTRBmytlsiBQdhHDgzQg33/SDPW7nWWh8ihS3I7FnThoh9DLWLWqtWwyTJpbp6nT1mQEj5mIMNgiZ0gl7ZgP/wskJ6sWrXg0hptCIzMQEZjI3LITe4jx5jiYw1bSMM2fAhgf9gOKfrQb8hii56QZs8znuSyhYAQEAJC4FAEzIlcSGMxEd13333eeRNdoOiaVCub5VLMndyCJO1kByJYFOizOWrekx3QAcJ255139uxUH04YgLBBbNLIU6OTHSBc4co78dQ72YF931544QUzIhcm2+Qh9wF3UtlhM+JYIhfk0Y9EcsJqSiZhJnFWftae+JB2sgNbXpCibbQZMO9KIxVhC5Tk6Rm8m+gcHwxh5WzSrBud7JA8Fi4vkat3sgMkk8UlWUQOHYkuojekjm11iI5xccoIe72RHmds0FdEVYk80p6QKm6GyCXJKB8U6IsusRE5nk872YG+YM++sJ9i6AuimES6kU80ju1nuI+oHO0MYzDveJITFwJCQAgIgb8hUAqRE8DZCEAKqCmDyKVtvZItofgdofaKLSmS+80Vl9jdT9YuhuluNNR6ISAEhIAQaCUCInIpaLN9x69+9StfG5Z2dmaeDiIahyy2X4A4hYtoHKlcTmSo3YQ4j/wi91LrRISLiEyjzVuLyK7SM6RlifIRtaNmrpkL4k3UjQgkq0BDlJioEyd3EAGu3YS4mffpWSEgBISAEBACMQiIyKWgRCqRKMtll13ma5iauZLnaJKC4g+LD9iLDZJnQRbz6Mc7SW2RJk3WKeaR0S73krJjsQRbenz3u99tSu3ac2xZgECtG3Vz1LZRBkDZgC4hIASEgBAQAq1EQESuBWin1RVRL3T55Zf7InBd1UcgeZYsiyYgwkTlWEzDkV0sXmh2s+XqoyANhYAQEAJCoGoItB2RY0HC888/77e3oLialBeLF/j/cFB71UBuJ33AkyOdOF+VFZ9E7Wo3dm5le8K2IWzbklw53EodeBdbZhCpDSt/W/3+TnxfWBXN6mdW5YZV4e3Y1hB5p02zZ8927NcnYt+OPSmdhUD7IVBJIldvSwSiIGwmypYGrOyjVomVsGw+SlSEbU3yXo1WcIYVguyHR61c2MyUM2HTToDI++6y7485yzWpQyBxd9xxh5+ISP9SQ9fXZC5s+0GNIfvJlU0sqa1jk162bPnOd77j93Fj9Sgrlxulo/PiXXb/t0p+1hF3aXoEEscWMazghQj1JZmLPUYurS1hiyHIPiuNWaUtEtcq69N7hIAQqAyRC6QJh5q8WAyQ3G+KIn1OWIBU3XzzzX4PLghdXrIRNmGtNYHk5qtMLmEXer6y2UaB2jmOF2uHRQJ5iQX7vUFgiG6CJxM0W7hQ/8UZoH11hYmScztJR4dtVGL0wT5YbMIehqS4IYFsvcH+c2H/uyCH90Aa2QaED4Sjjz7abxdy/vnnu0suuaTQ9ikxOrbLPbVnDge98xI5xjgYM77mzp3r/+Y4r1NPPdWxTQ5b5rT6aobIMW5WrVrlyyRmzpyZaSetbpveJwSEQGcjUBkiBzFjKw6Kylk1yoIAVhviHNPObW22W8KmtkwikDPSOxSrU/PEIeXhYn8vCCOrTEnv8bXN+ZHt8MWdl8g1i2nVng+RPPQKx5YxYbPHIdE2yBw2FvqSNO7tt9/uiQQEgxNB2GeNn3MvJL/R1el4WxG5qtkJ+jRD5KrYHukkBIRA9yBQGSKXhLyVE2KezXHbzSxaiWPVsHn33XfdT3/6Ux8dIWUHQQ8XW4ZwYgX76TU6VSNvm4rizUcCG+cSbYyp8+Q92G3tucB59c17v4hcXsR0vxAQAkKgfAT6lMgRfWNvrg0bNvhUKXt0ESEhYsKChtpJlr262AONo7eYyIic5Fn9mbbTPO+jsJ8Ubu3ESC3e+vXrfXqNtBwROaIynIkZTnpIfsmzLxsF8aRgaRuLMaivow4oeaEH6T5SUuE+0pfgwNVogg5kgXdRw8ZRZugGdmyXkjwJo969FJXPmDHDn7CRjCzGtBf9kPvKK6/4FDM6J9uLDuH4qjTzDSl0UtO1mxGH8znZ/Z90Jhf333333T41un//fn+003nnned/36hWjjo30nXs3xcOnE/qw9Fh1L2RysMGwpV2MsXkyZPd17/+9cyUWS2Riz05gqgvW8L8+Mc/9uncRidTYIPsP0gfgsOiRYv8UV9ssUI0kT6EvJ5xxhk+PU6kOVz1TqbguC2izvVOpgip09r+DPeH33O2LceyhVM4GCNs30PdWLKv0k5y4bkQ9Qw2mcSvzPbRruQ4ZswSpef0CS7wobSCo8aSV+x4CfKRycIsfB14UHeLL6HPdQkBISAEiiLQZ0QueR4qJCqcQVrvPNTkfmyQAAgLky6Okevaa6/1DrfelTz7kfsgWURtiIZAppKHeCMjrJbk39SHkeKF0EEQ0JWieyaqMAEgB+cMoYJc8j5SxRCP5EaxnFu6ZMkSP0mE80u5F/Jae65mWlsgCxA4joViUkdvCC7ElwkQHNAvEK569zLZJ4lybHuDXM7XZMEJOCbbi9xGGw1DUmg/2Idjp5BJ29nzbevWre5HP/qRr1ELqVHO4OU4K7CkTg5da8/rrcWK/qC+kUgcxBiskhcLZyCH9Cs1gVzhrFj+DQHELmln0bNis4gcfUObKPZnw2LS9thTOCsW+2DRCWUGzzzzjCdopHu5hzNu6W+IXLiwBbDCttA5kNhwNBqkn9o0bIdUM3+DAfbHGKhH5AJW6Atpo7SAMYSdgVEgcujGUVwsSgmyebb2PNxwtjLjh/pW7Aica89WDviV3b4kkcO20AebDj4CPSBb2OWxxx7r1ckzXmgXHxX0I2UblIrwIYSt157jXNSR6zkhIAS6F4E+I3JMIIsXL/YTaXKi5SxUJmAIT5Jo4PSoV2IC58s/fLXzc5wkZKvRSlKK9n/729/6Z4kQhOcDWWAlajISRpQO0saXeDiRAbLBis6HHnrIEzkIZSByOPawYo2JgHt5JxFHvvA5a5SLCNa6dev8pI0u4czZenrUmiZEjnNPQ3tDpOORRx7x+BA9YgVvIFyN7kUHJlmu2PYmiVyyvfw8tIHJasGCBXUjZmAQTpYgKshFlPJnP/uZJ8I8C34UkGMPRNTCBArhoL8hKyx6CSSsFqewge9jjz3m7wFr3lXvvNfkPnGQ4ZDiTG4EzLmojVZG543IQc7oA6K8RNiwSSLO2BhkichksI9AHI488khP1iGogehwz7x583rslLEDwaNNfESAXcCX9iRTzeEDiQ+orLNis1KrRNWQHc5cJWJFn0L2GMsQNz6+GN8QTu7ld1xBDwh4+BhpZfuS4xhbCStPw0puUt+MYXwM/RQ7XsIHK1v6MC6T9bVhvOBHsPGss4i7d5pSy4WAEGiEQJ8RuXA+ZdrkmKfWKNS4EY1IS6GFr20mNu6tPUYpb41ciD6ESS9MAOzyz+raMDHx3trVfBTYkxajNitMsKFzYvUI2DDZJVO2adGfPPfWM5La9gYil3bQeoi2MVk3IllEJjjWitRSIN8hFQp5YbJrdEEoIINZ9W1EKiHNpFGJFIVIC/KJViXTfSGte8EFF/h0V/IK+kLuiITVS+nmJXK1GCZtqdZOIQQQdSKSECAiaqHPSWWzOCOZJq/VhWjyDTfccAjRD22sR9Bq+yCLyEHsw4dBGHfYO1G5sPIcGZQrpI17iC3RSKKv2EUr29dosQMRU+otuegXSGjseKHt//mf/+kjqbVH8cWOF01hQkAICIFKErlGZK3e73C2RCyYmHGQTG7hSm4bUtvgRiSp0e9C7RITLhGD5FVL5JKTVbivlsgV1SP53nrYNCJytYSnXsovpr2NiBy/izlAngmMxQaBWDMxQlJI3SUJIP1LJIrJP2wfErAgupNF5MK9RKiIiJBaJKWLXN7J8WikubgCwSCyRdo+eYVJnqhWqGNLG1TNEjls6Cc/+YmvM4OskZ5MXkRwVqxY0VPXl5W6TRLFRmTNisjVplDTyBEYEUWH1BAFT15hfBCdpP2sLA81gLUfabVYN9u+RkQOe1m2bJkjapm0z5jxEvqIaDD2lkaOIbZpdqepSwgIASEQg0CfReRwxEzS4Us9i6yE1AspNdKKOEbSsnwtk2ojnVcvItcoalePXIVUFpMphe7IJ9pG5AjS0WlELra9WUQulhRAyFnwQYqa/dxIt1GYn4x4hdQTqUGK5olAEtngWYhZLJFL2hakjmgeMkhTQiiwo0YfFrFbUzRL5BoRM9pQ+2HQbkQOvGsjdGlELiw8os6vCkQuzeZjx0vWHnux4yXGmeseISAEuhOBPiVy9b7M0ybVUDtEyoUVbOGKSa3WfuknIx1pRC5EjPji5gs81PwkJ9NOInJ52ptF5EhlUsyeFWEgvUy6imJ3ImDUS7LiNdQShnQWaUwIGwQuXDGpVYrJiaCxyWxy5WaQEWoVQzowKyIHoUBe2odHkNkskQsROerf0lK4nR6RC+1nAQARuaoQOeoKSfkSFYb4swiFiHKMf8iKyBHBxvay6hO7c3pSq4WAEIhBoM+IXJg4qe2hViorIseJA9TQ1EZhAiFgBV2jGjkiAZC25EpJ3plG5Jiw/+M//sOvVKvdCiRsW1GEyFnWyMWkS2PTsHna24jI5an5CZMj+NN3rFpM1g2GVaekPmv7FbLI4o5GETnshYUe9FNYUJG0sRApIbpLyqtKNXJpdhpq5Fi8ERba5InItaJGLia1WqRGju1VslKrzbYvT40c9Zax/kE1cjHTkO4RAkKgGQT6jMiFSYiv25hVqyEFQSE6BekUdkMcSHOyBUmjGjkACs/HrFoNTp2IAGQh1PKwCg9CSJ1VESKHHiESFKNHWsfGkrNGhKuWAORpb5AL8Uqu7uPnsatWQ7sgJWyHwcVkDaZh5V6YAPl/oqKsZuWiTomifSbTRkSOFDj3sUABucm9utJWooZVq2CB3LAatplVq6EN1POxdUWIKmJX2BH7idW2IUSe2Y4kuao5pPKoHwtF83mIXHLVKs9Th8dVZNUq+wcSSQ1XvfRhGjkKq1bpTxbshIUDjVatxhC5ZtvXaNUqEWbKAMKqVRbR0H8x/iG5apXjuyZOnNhrxbxWrTYzhelZISAE+ozIhfMzKfTFqSf3kWN1IRNocpILEwCTHzVVPMPea0wAMfuvhYmC9EhyHznkcoVtUMJGv2FCpa6HFYJsRsv7AoEM0YdGX/JpE1w9PZiUISfU4sVsCGwZkaP9se1NEjn6CSzHjx/v3njjDR9VIxXK9iG1myCnDbVw+gKTcO0qxuQ+g0z29AGRKmok6QP6o1E6iufvv/9+v/gCPcMRXTxH2hVZpF2REfaYC/vIcT9tguwQgS26j1yyDaRLwQp7qbdXYiBWYR85MGyEbR4ilyTalBaETZuxadLYXFnpvbCymL3vGK9sdcNHTh4ix3vCPnL0K+1DHxai1NtHLobINdu+JJFL20eudr+3POMluY8cEWbsDhsAT+0jp0lYCAiBZhHoMyKH4mknOzA5QHYefPDBXtEKalKI4DCZh8mZGid26Cc6V5s2rQUn7WQHIh/s9caVJFBMwmz1EHapp86Kr2kmY6JipIM5mSB8ncesWg36pJ3swDmvkI60EyaS7SgjIof82PZCooIO1CsShctzskOyLfQ/sujP2gi+WiwAACAASURBVO026tkHpzDwHHut1aby0gYDRJ2PhUD6sRsWT2BnpFVrtxJJO9mBPcWIxmTt85XWN9gH+wkmT+Dg3eyPRyQ5LarY6GQHJv5w5SVy9U52gEgxBrKIHLjTFvZR5KODOkjS1nmJXNrJDtShcrpJ8mSSVrYvEDmwJepPBK7RyQ55xgsykV97sgObPdPmRtuZNOvg9bwQEAKdj0CfErnOhze+hVlbT8RLKv/OPPv8la+N3tAsAjFbxjT7jr58vtPb15fY6t1CQAj0PQIici3uAyIx1Ouxy3tYTcnXfajDSduQtpUqoh+78VMjxkKUtM1vReRa0yOk3sCaKCSR42YubIyoGyUJ1LeFzYOJDrM5M5HDtKhoM+9s5bOd3r5WYql3CQEh0F4IiMi1uL+SZzRSH0TtFBvhUrdFeokC8OTpEC1Wz2+pwMROzSCrI0XkWt0Df3sfKUvOn2W7ne9+97tNKZJctEF5AIuDOI2E1Dh1p6T4SO+369Xp7WvXfpHeQkAIlI+AiFz5GPd6AxPo3Xff7WuLqIei2J6JldqcsNiiD9SKfqUictFQVepG6togbkSEWWhCVI4PCaLDLH5IHvFVKcUjlen09kXCoNuEgBDoMgRE5Lqsw9VcISAEhIAQEAJCoHMQEJHrnL5US4SAEBACQkAICIEuQ0BErss6XM0VAkJACAgBISAEOgcBEbnO6Uu1RAgIASEgBISAEOgyBETkuqzD1VwhIASEgBAQAkKgcxAQkeucvlRLhIAQEAJCQAgIgS5DQESuyzpczRUCQkAICAEhIAQ6BwERuc7pS7VECAgBISAEhIAQ6DIEROS6rMPVXCEgBISAEBACQqBzEBCR65y+VEuEgBAQAkJACAiBLkNARK7LOlzNFQJCQAgIASEgBDoHARG5zulLtUQICAEhIASEgBDoMgRE5Pqowx955BH31FNPuXnz5rkjjjiij7TQa0Hg7bffdsuXL3dXXHGFGz58uECJQODJJ590v//97933vvc9N3jw4IgndEs3I3Dw4EF35513ur1797qZM2e6fv36dTMcarsQMEWga4ncz+/f557ddiAbzIPOnf35w9yV5zVHtj766CN32223uT/+8Y/u4osvdn/605/c17/+dTd69OhsHTr8jvfv/pX76/pfRbXyiOEnuOP+1/8RdW+9m5hUnnjiCd8fX/ziF92wYcMcP7vooosqP8EcOHDA3Xvvve6ll15y11xzjRs4cKBvJj/fs2ePGzRokOvfv39T+MQ8vHv3brdq1So3ZcoU9/nPfz7mEd3Txwjs/f0cd3DfO1FaHD7qH93hw78XdW+9mz744AO3bNky99Zbb7lLLrnEbdmyxV166aVu6NChTcnt64c//vhjt27dOvf888/7Mfi5z32uZSrhp+655x7/8TlnzhwFAVqGfLVf1JVEbs++g+7S/+uDXD1z779mRx0Y2GvXrvWD7KijjnLnn3++u+CCCzw52Lhxo9u6daubPn26v+eb3/ymO+WUUw7RYefOnT4ydNVVV7nPfOYzufSzvBkdxo8f78aNG2cptq6sV+fPdh+98Xr0u076j1+4I087veH977//vidqzz77rCc2EDYiAUcffbR79dVX/e9mzJjhHnvsMTdkyBBPrmsJUKtxSGsQNrF48WI3e/ZsN3LkSH8LhO2mm25yX/va19wZZ5zhf/bGG294YjV37lx33HHH9Yh67bXXvOO/8sore0gfv6z389hOQCaTyoUXXugOO+yw2Md0Xx8h8PG797sPH74w+u2HDZ3qBn71vob30/+PP/64JzW7du3yPutb3/qWO/PMMx1k55e//KXbv3+/+8pXvuJ+/etfe+KRtE0LO4xuUMaN2PP27du9780aG0SjX3jhBe9TiEp///vfdwMGDGhalaz38oI333zTzx9kD4455pim3ykBnYGAiFxEPw4a0M+t+9+OangnTuCGG25w3/72t/3k+t5777kVK1a48847zzuymCuGyPF1C+GodYjIf/rpp/1rxowZE/O6uve0msD86cfz3d7nt0TrnEXkiH7eeOONHiMiAUSrfvOb37i//OUv3lHHEo8sHHbs2OH++te/upNOOqmX7q+//rqPukK2mrnSiFweeWURuTw66N6+R6AMIseH66233urH1AknnOCweT4mZs2a5U4++eSoRmeRFwghH16UPBBtTl6M84ceesj7u2ajfHmIXFTDCtyUhUUBkXqkSxAQkYvo6Bgih1Mj5TV//vyeyAfEisgQkznO6Oabb3bvvPOOO/HEE31t0fHHH3/I25NEjkH9hz/8wTtJLhwNjpKvsC984Qs+OnPLLbe4Z555xkf/vvGNb7iXX37ZyyYKRZSJr8VPf/rT7uqrr/b38wW9adMm/3VMXR5flJCbhQsXHhKtgcB89rOf9e+HrJx99tk+mgWB5Pn169e7ffv2eQdKpKjWwUZAesgt1kSOtN8vfvELn8YZNWqUf9e7777rqEskFQgOSey4jyhCbd1OIHJEGpJRLWobf/vb33rCTmpz4sSJ7q677nIPP/ywO/zww30kllogasdIgZK65d1gNm3aNK8D78I+Vq9e7ZiQkMXHwA9/+MOeaCw2sGjRIvfhhx/6NtCPp556qtedZ4kCIG/SpEneztKiucnJATnXX3+9fz8T3913313XTpDPJE16DN1CNJNoYNr7Ia3YVZrd5bUH3W+PQBlEDhJFZIoocBg7/Iyo95e+9CVvo2k2lGxd0j7XrFnTkwkItoocbAv7YwwnfejUqVP9uCJzQJSM8cA7GW+kPPGV2CtjjJ/jG9Hz9NNP9xH4cDFueJ6LUhd86X333Zd7bNTzm3w44kf5uMSHk4lhvPKRmcx6gAXRTfw5aWjGEtiid/Ddab6XMRrjz+ytShKrgoCIXERPxBA5IjPXXXedJ0ykT5MF4JAl0mOkoSZMmOC/IqnRgkAlSVAWkXvuued8SpZ34PS4+PqFAFCLQs0dv1u6dKknMbyLgZ9MGfAcqQBIJP8mcphG5HA0OENSJsjGkUL+eOYHP/iBd9Y4JiZ5iEQzlzWRw+mROn3llVd8CmLEiBE9Ew1f+Dj2JHYrV65MjSI0InIQN9JITAoPPPBAT70MBA5cmBDob6K0TCj0E46atAhknwuyGWTwEfDoo4+6H//4x4ek1WsjchSMMymQpkIeE+WCBQt83zQicuDwq1/9yutCLSCTYyC7tXZCmpZoMh8bRBshfNgJHxX8O+39TCb15MVGQJuxIT3bGIEyiBxpviVLlrhzzjnHf7wceeSRPUpgm/VsKGkPWUQOEsOHMB9ItT50w4YN/uMG/4pfYuEY9sr4hgThhxkvlLpg//hoPmTIkCSJXPhQTvrJImMDP5LmN/HJjE3GHuSNsYdfwCfUErnke/EJEDo+7sjE4NMgdp/61Kd8O/iAPOuss6L9mcZI5yIgIhfRtzFEDjGQHqISkDQcyXe+8x132mmn+a+9zZs3+wmcCZdJDwdYWyeXReSCo2EiZcBDyPj65OJLjovattroEfV5kDWiabwDB8JFZCn8LhTN8/NkSjF8GU+ePNkX9UJSIB8QOKsJ2prI0QYIG5jjDIl4oT+TTYjWpWEH+U1ejYhcwI376UuiA5A6Lt5LBAAihHNn0sCZJ0kZ/yaCF2yCCY2v6muvvbYhkSPCwKSGHdE3kGwiCEQN6xE50srYCXZH39NvtWmcpC0wQTLpBTshihxk84GS9v4wGYZavHq2FTHcdEsJCJRB5FATksQHAhkJPpguv/xynwbF5urZ0LHHHnsI4Qv+Ki0ix7iF7OBT6/lQ7Lo2e4GvxH75qKVOOYxN7JiP2CwiV8+HNhobfOSE2uKk32Ts468hk4zD5O9qiVzyvcHPk/VAZ+oNw4c/+JIhIVtSby6o9WclmJVEVgQBEbmIjoglckEUJIKFDRT78lWIUwkkjHvqDeRYIpc26YcaDxxfPSeEo0w6sbxEbuzYse7FF1/0acRt27b59EkVU6vJLiU6BxGhL0gzn3vuuT6KlSRMyfqYvESOCFztYoSAKxEsME8jcthH0iZiiRzPQPj4qqf2DwIe0rH1iBzkm8mTjwv6K4vI1dpJkoASdUl7v4hchCPpw1vKInKhSXwsUcpBSpKoEYQn6Wvq1XpmReQCkasdo0kfig5pRA4iUzs2myVyjcYGH3dpRI6PrORHWiyR4z6imvgPsCS6SNQerLn4gKPMpvYDsJ4/60Pz06tLRkBELgLgGCKXrIcLIsOAopaML0rSAEyiFhE5QvNEP8LXbSsicsmvRwgMDoSvcKJRzVzWEblkPVz4gg1EiZQkKYo07IpG5Pjqx9mGVchlReQoKMex49RJjxIBDhNVVkSOdDgEFlskHZMVkaOeL+ARInLIIOqQ9n4RuWZGQPnPlkHkQj1ccnFVIEp8ZKTZEB83RSNy9XxoqyNy9dpVRkSOFCqRfT7g8CvgxwdpwJmIXL25QBG58sdVVd4gIhfREzFEjloGCALhc1Zshdoyiu2p8chbI0f9CSkLoi2k0SAL1KUxkBvVeUEU60XkkBlbI5f2ZYkDIx1ILQqRIGpRSKNUjciR0mGRAG2gsJ+LFCs1htSTBdIb6guzauRCShkik1ZbCN5hTykILulOViszwYUv6trUKinKmBo5am6wHVJWkGbsgMgokUVsjpo7IiCNiFywB2qJWFWIDZGirWcnf/7zn1Prm5hQaFva+0XkIhxJH95SBpGjVIPFBmHLm7Byn9pQxkzeGjn8Hb6NqDH1rck6skZ1xiy4SIvIYeexNXL333+/X4hAW4h25x0bvAs/kuY3yVwUrZHDr1AWQySOdvIe5hai7MjF98bW/Pah+enVJSMgIhcBcAyRI4XHClKcEREh6oj4WiK1Sjoq76pVClohhgxgVjFBmPg7rGKtt1KpkRNCj7BqFcJH/R7h+1CnFaCoVyOH4yCtypc4Dreqq1ZpB30AySEVTHSAIuhQaxK7yivgAHFhlSoLR+hXyDn1KmFDXlIdyVWrkEfqcvh5PSIHsQurViHIpEggoBBN+j5c2NXtt9/uCTQRXQgbZIr6Gep+mOBIsVAUnrVqlf5ngiItjn6kwdJq2riv3opDJru09xMlqDf5JesvI4abbikBgTKIHOMKu4QEkTpN7p1J/VbeVauMSz5UKOzno4Xxk1zZWc+HUspQj8glV61Sn4bfIyJdu0CLd/LxR7SQ8cR4zzs26vlNMhnJVav4ItoWFjqF7iZKTgkI4wXSlly1mmwH2yrxhw98an1j/VkJZiWRFUFARC6iI2KIXISYPr8F58HqQ5wVRIRUG8QAstmXl3VqtS/bEvtuJkEiX2wDwqRHxJCIBpOH1SKSWF10X+cjUAaRawfU+DjC10GKGG9spH3ZZZdF73Nn1UY+uBjXfPCwJREfZ3wINrv/nZV+ktPeCHQlkTtwwLkZ//du9+EnNaOZ1/Ah/dyyHzfeEDhTSAk3EMlhxSRflzGbAPPldscdd/TsmUSEjfRis/vANdu0bf/7f3cfPPpwtJhRv1jtjjih9ya80QJKupHUCqnXmFQzpJoIFtFN+pEIHSSOCUeXELBG4MDOx92eTWdFiz38hLnuyAk3Rt/fqhuJCFMeQuSaUpOsiwwFH6xEofFz1JbiL1t51mvI1uB7+ZDm4/m73/1ulM/Oap9+LwRAoCuJHA1/+68H3bb3Is5adc59/vj+7tMDq3nIMyF3NsJs9yjOnid/HzUiD/vMEDdgdDXP9iRNTT+Q8tAlBKqGwIH3H3cHP9oZpdZhQz+pLa3aRSSbcQYpayUZqxoO0kcIJBHoWiInMxACQkAICAEhIASEQLsjICLX7j0o/YWAEBACQkAICIGuRUBErmu7Xg0XAkJACAgBISAE2h0BEbl270HpLwSEgBAQAkJACHQtAiJyXdv1argQEAJCQAgIASHQ7giIyLV7D0p/ISAEhIAQEAJCoGsREJHr2q5Xw4WAEBACQkAICIF2R0BErt17UPoLASEgBISAEBACXYuAiFzXdr0aLgSEgBAQAkJACLQ7AiJy7d6D0l8ICAEhIASEgBDoWgRE5Lq269VwISAEhIAQEAJCoN0REJFr9x6U/kJACAgBISAEhEDXIiAi17Vdr4YLASEgBISAEBAC7Y6AOZF755133E9/+lP3/vvv92Bz9dVXu3Hjxrmnn37arVmzxu3evduNHDnSXXXVVW7IkCHu4MGDbtOmTW79+vVu3759bsyYMW727Nlu0KBBbs+ePe6WW27xzw4YMMBNmzbNTZo0yfXr18/t2LHDLV++3L322mtu8ODBbtasWf5ZXUJACAgBISAEhIAQ6AYEzIkcpOqee+5xV155pRs4cGAPhhC7JUuWuKlTp7qxY8d60rZ9+3ZP5vh7xYoV7oorrnDDhg1zq1ev9gRv+vTpbsOGDe65555zkEFkLFu2zM2cOdONHj3ak8L+/fu7GTNmeDK3du1aN3/+fDd06NBu6Du1UQgIASEgBISAEOhyBMyJHJGzRx991M2dO9cddthhPfC++OKLnuBdc801nuC9/vrrnogtWLDAE7UtW7b4Z4i0IYMI3bx589yqVavchAkT/B+ulStXuuOPP95NnDjRLV261JO9UaNG+UgeRJFonaJyXW7Var4QEAJCQAgIgS5BwJzIPfHEEz4yduDAAbd//373ta99zZOtZ555xm3cuNEtXLjQE7mdO3f6tCgRuc2bN/dE58A9RPVIlXLP5MmTfWqWCzLIdc4557jFixf7FCxpWi7uHT9+fM+9XdKHaqYQEAJCQAgIASHQpQiYE7m33nrLvfvuu+7000937733Xk/U7OOPPxaR61IjU7OFgBAQAkJACAiBchAwJ3K1av7mN7/xaU/Sn30dkdu2bZt78803y0FSUoWAEBACQkAICAEhkIHA8OHD3YgRI8xwMiVypFNfeukld+yxx/rFClyByJ1xxhmqkTPrNgkSAkJACAgBISAEhIBzpkQOQO+8806/upT6NrYHCQsSTjzxRLdo0SI3ZcoUv3ChdtXqjTfe6ObMmeNOOumkXqtWWfzAIoldu3b1WrVKHR7v0qpVmbMQEAJCQAgIASHQbQiYE7nkvm+sWr3gggvcRRdd5Fewbt261ZM0iF7tPnIseFi3bl2vfeT27t3rbrvtNsciitp95JBz0003+Sig9pHrNtNVe4WAEBACQkAICAFzIidIhYAQEAJCQAgIASEgBFqDgIhca3DWW4SAEBACQkAICAEhYI6AiJw5pBIoBISAEBACQkAICIHWICAi1xqc9RYhIASEgBAQAkJACJgjICJnDqkECgEhIASEgBAQAkKgNQiIyLUGZ71FCAgBISAEhIAQEALmCIjImUMqgUJACAgBISAEhIAQaA0CInKtwVlvEQJCQAgIASEgBISAOQIicuaQSqAQEAJCQAgIASEgBFqDgIhca3DWW4SAEBACQkAICAEhYI6AiJw5pBIoBISAEBACQkAICIHWICAi1xqc9RYhIASEgBAQAkJACJgjICJnDqkECgEhIASEgBAQAkKgNQiIyLUGZ71FCAgBISAEhIAQEALmCIjImUMqgUJACAgBISAEhIAQaA0CInKtwVlvEQJCQAgIASEgBISAOQIicuaQSqAQEAJCQAgIASEgBFqDgIhca3DWW4SAEBACQkAICAEhYI6AiJw5pBIoBFqLwMGDzvXr19p36m1CQAgIASFQDQRE5KrRD9JCCBRCYM0jH7nr7tvnfnThADfr3CMKydBDQkAICAEh0L4IiMi1b99JcyHgLvm33W7/AecO7+/c3f8yWIgIASEgBIRAlyEgItdlHa7mdhYCF/2fu3sadO+/ish1Vu+qNUJACAiBbARE5LIx0h1CoLIIiMhVtmukmBAQAkKgJQiIyLUEZr1ECJSDgIhcObhKqhAQAkKgXRAojcjt2bPHXX/99W7IkCHuqquu8ng8/fTTbs2aNW737t1u5MiR/uf8/uDBg27Tpk1u/fr1bt++fW7MmDFu9uzZbtCgQQ45t9xyi392wIABbtq0aW7SpEmuX79+bseOHW758uXutddec4MHD3azZs3yz+oSAt2CgIhct/S02ikEhIAQSEegNCIHMbvzzjs9sYKwvf/++27JkiVu6tSpbuzYsZ60bd++3f+Ov1esWOGuuOIKN2zYMLd69WpP8KZPn+42bNjgnnvuOXf11Vd7GcuWLXMzZ850o0eP9qSwf//+bsaMGZ7MrV271s2fP98NHTpU/S0EugIBEbmu6GY1UggIASFQF4FSiNzbb7/tbr31VnfMMcf4CBtk7cUXX3T33HOPu+aaa9zAgQPd66+/7onYggULPFHbsmWLmzt3ro+0EX2DCM6bN8+tWrXKTZgwwf/hWrlypTv++OPdxIkT3dKlSz3ZGzVqlH8PRJFonaJysvhuQUBErlt6Wu0UAkJACLQoIvfxxx/7VOjJJ5/sI2gh6vbUU0+5jRs3uoULF3oit3PnTp8WheRt3ry55z7UJLoG6SNVyj2TJ09248aN8y3g51znnHOOW7x4sU/Bkqbl4t7x48f33KtOFwKdjoCIXKf3sNonBISAEGiMgHlEjsjaww8/7AnaAw88ICInCxQCJSIgIlciuBItBISAEGgDBEyJHIsYqGG75JJLfA0b0bMqReS2bdvm3nzzzTboFqkoBOIQ+Oe7T++58d8v2RL3kO4SAkJACAiBPkNg+PDhbsSIEWbvNyVy1LbdcMMNfhVq8oLUsciBhQuqkTPrOwkSAk4RORmBEBACQqC7ETAlcrVQJiNy1MstWrTITZkyxS9cqF21euONN7o5c+a4k046qdeqVQgiBHDXrl29Vq3u37/f19Jp1Wp3G3K3tl5Erlt7Xu0WAu2BAHGdfv3aQ9d21bJlRA6Atm7d6kkapK52HzkWPKxbt67XPnJ79+51t912m3viiSd67SOHnJtuusm99NJL2keuXS1QejeFgIhcU/DpYSEgBEpEYM0jH7nr7tvnfnThADfr3CNKfFN3iy6VyHU3tGq9ECgfARG58jHWG4SAECiGwCX/ttvtP+Dc4f2du/tfdBZ0MRSznxKRy8ZIdwiByiIgIlfZrpFiQqDrEZB/ao0JiMi1Bme9RQiUgoAcZSmwSqgQEAIGCMg/GYAYIUJELgIk3SIEqoqAHGVVe0Z6CQEhIP/UGhsQkWsNznqLECgFATnKUmCVUCEgBAwQkH8yADFChIhcBEi6RQhUFQE5yqr2jPQSAkJA/qk1NiAi1xqc9RYhUAoCcpSlwCqhQkAIGCAg/2QAYoQIEbkIkHSLEKgqAnKUVe0Z6SUEhID8U2tsQESuNTjrLUKgFATkKEuBVUKFgBAwQED+yQDECBEichEg6RYhUFUE5Cir2jPSSwgIAfmn1tiAiFxrcNZbhEAvBCzOIJSjlGEJASFQVQTkn1rTMyJyrcFZbxEChyBgdQahHKUMSwgIgaoiIP/Ump4RkWsNznqLEDgEAaszCOUoZVhCQAhUFQH5p9b0jIhca3DWW4TAIQhYOTgrOeqe7kDAIp3fHUiplRYIyD9ZoJgtQ0QuGyPdIQTMEbBycFZyzBsogZVDwCqdX7mGSaHKIiD/1JquEZFrDc56ixBQRE420KcIWKXz+7QRenlbISAi15ruEpFrDc56ixAQkZMN9CkCmlT7FP6ufLlsrjXdLiLXGpz1FiEgIicb6FMENKn2Kfxd+XLZXGu6XUSuNTjrLUJARE420KcIaFLtU/i78uWyudZ0u4hca3Bu+Vu0Oq3lkOd6oZWDs5KTS3nd3JYIyFbastvaWmnZXGu6T0SuNTi39C1andZSuAu9zMrBWckp1Ag91FYIyFbaqrs6QlnZXGu6UUSuNTi39C1andZSuAu9zMrBWckp1Ag91FYIyFbaqrs6QlnZXGu6UUSuNTi39C0aPC2Fu9DLrPrISk6hRuihtkJAttJW3dURysrmWtONInKtwbmlb9HgaSnchV5m1UdWcgo1Qg+1FQKylbbqro5QVjbXmm4UkWsNzi19iwZPS+Eu9DKrPrKSU6gReqitEJCttFV3dYSysrnWdKM5kXv99dfdypUr3dtvv+0GDx7sZs2a5caMGeNb8/TTT7s1a9a43bt3u5EjR7qrrrrKDRkyxB08eNBt2rTJrV+/3u3bt8/fP3v2bDdo0CC3Z88ed8stt/hnBwwY4KZNm+YmTZrk+vXr53bs2OGWL1/uXnvttV7vag181XyLBk81+yWplVUfWcmpPmLSsFkEZCvNIqjn8yIgm8uLWLH7TYkcpOv6669355xzjjv77LPdyy+/7G6//Xa3cOFC179/f7dkyRI3depUN3bsWE/atm/f7skcf69YscJdccUVbtiwYW716tWe4E2fPt1t2LDBPffcc+7qq69277//vlu2bJmbOXOmGz16tCeFyJ0xY4Ync2vXrnXz5893Q4cOLYZGhzylwVP9jrTqIys51UdMGjaLgGylWQT1fF4EZHN5ESt2vymR++ijj9wrr7ziSdYRRxzhdu7c6RYvXuyja/zunnvucddcc40bOHCgI3IHEVuwYIEnalu2bHFz5871kTaib0To5s2b51atWuUmTJjg/3AR7Tv++OPdxIkT3dKlSz3ZGzVqlI/kQRSJ1oUIYDFI2v8pDZ7q96FVH1nJ0b6D1beZZjW0spVm9dDz3YOAbK41fW1K5JIqky59/PHH3cMPP+zJ2gsvvOA2btzoo3MQOUgeaVEicps3b+6JziGD6Bqkj7Qs90yePNmNGzfOi+fnXET9AkkkTcvFvePHj++5tzUQVu8tGjzV65Najaz6yEKO9h2svr1YaGhhKxZ6SEb3ICCba01fl0LknnrqKXfjjTf6ujWibKeccorjZyJyrelUDZ7W4NzMW6z6yEKO9h1spifb51kLW2mf1krTKiAgm2tNL5RC5FCdiNxLL73ka+RIp27btq3PiRw6vPnmm61Btg/f8s93n97z9n+/GX0FRQAAIABJREFUZEsfaqJX10PAqo8s5FjIUE9XHwH1c/X7qNM0lM2l9+jw4cPdiBEjzLrblMh98MEHPi1KBI4auQ8//NAvfiA1etRRR6lGzqzbGgvSV1CLgG7iNVZ9ZCHHQkYTUJTyqGr+esPaif1civFIqBkCsjkzKBsKMiVyu3btcj//+c/dBRdc4M4880y/avXWW2/1K07ZSmTRokVuypQpfuFC7apVUrFz5sxxJ510Uq9Vqyx+IKqH/NpVq/v37/e1dFq1+rd+1uBpzeBp5i1WfWQhx0JGM1hYP6uav3REO62fre1G8uwRkM3ZY5om0ZTI8YJXX33V3XzzzX4fuU996lOH7CO3detWT9LYRqR2HzkWPKxbt67XPnJ79+51t912m3viiSd67SOHnJtuusmncGv3rGsNfNV8i+XgUWSjnD626iMLORYyykGpmFTV/InIFbMcPWWNgKVv0VxUv3fMiZy1IUhefgSsBo8iG/mxj33Cqo8s5FjIiG13K+7rtPZYYSZcrJCUnFgErGxOc1FjxEXkYi2yje6zGjyKbJTX6VZ9ZCHHQkZ5SOWX3GntyY+AInJWmElOcwhYjUXNRSJyzVliGz5tNXis5FhB2EmhdStsLeRYyLDqYws5ndYeC0yQIVyskJScWASsbM5KTqze7XafInLt1mMR+loZvZWcCJUzb+m00LoVthZyLGRkdmALb+i09lhBJ1yskJScWASsbM5KTqze7XafiFy79ViEvlZGbyUnQuXMWzottG6FrYUcCxmZHdjCGzqtPVbQCRcrJCUnFgErm7OSE6t3u90nItduPRahr5XRW8mJUDnzlirpkqlsxA1W7bGQYyEjosktu6XT2mMFnHCxQlJyYhGwsjkrObF6t9t9InLt1mMR+loZvZWcCJUzb6mSLpnKRtxg1R4LORYyIprcsls6rT1WwAkXKyQlJxYBK5uzkhOrd7vdJyJn2GNVKca3MnorORa4WOli2N1NibJqj4UcCxlNgWH8cKe1xwoe4WKFpOTEImBlc1ZyYvVut/tE5Ix6rErF+FZGbyHHChcLXYy62kSMVXss5FjIMAHFSEintccIFq1atQJScqIRsBqLVnKiFW+zG0XkjDqsSsX4VkZvIccKFwtdjLraRIxVeyzkWMgwAcVISKe1xwiWjiVyFhF/K4wl51AErMailZxO7R8ROaOerZKhWeliIcdCBl1kJceou5sWY9UeCzkWMpoGxFBAp7XHCppOxMUq4m+FseSIyPWFDYjIGaFeJSdppYuFHAsZInL1jdQCXwsZRsPIREyntccElA78GAIXq4i/FcaSIyLXFzYgImeEepUmDytdLORYyBCRE5HLM0ytbC7PO9vh3k7EpRPb1A62FKujVf9YyYnVu93uE5Ez6jFLQ2u25sNKFws5FjJE5ETk8gxTK5vL8852uLcTcbFqU7M+tx36vy90tOofKzl9gUEr3ikiZ4SylaFZ1HxY6WIhx0KGiJyIXJ5hamVzed7ZDvd2Ii4WbbLwue3Q/32ho0X/dKL/t+4LETkjRK0M1qLmw0oXCzkWMiwHclW+vKuEi5UuRkOpaTGd1p6mAfmfAjoRF4s2Wfhcqz7qNDkW/WPp/zsN39AeEbn/iUSzE3yVDFa6pA/XKn15d2IfVcVJWmFblfZY6dGJuFi0yUKGVR91mhwrbK3kdBq+InKJHrWY4K0MzUKOhQyrr6Aq6VKlL+8q4WKlS1WcZKe1xwrXTsTFok0WMkIfNRsQsOrrqsixwtZKTlVwsdZDETmjJexWhmYhx0JGJxI5K1wsBqGVLhZyLGRYYGIlo9PaI1zqI2DR1xYy0NAiIGDV11WRY4WtlZyq4GKth4ic0f5KVoZmIcdChoic9VA7VF4n9lG5iMVLt8I2/o3tcWcn4mLRJgsZWECVIv5VsUgrbK3kVAUXaz1E5ETk6tqUxeCxkFE1UmkxCIWLBYrpMqywLU/DvpHcibhYtMlChpWP6hvLKO+twrY8bJOSReRE5ETkWjPWDnlLlRyclS5VqQ+yak8fmEWpr+xEXCzaZCFDRK7cjyqrPip1gPWhcBE5ETkRuT4YgFaOyUKOhYwq1QdZtKcPTKL0V3YiLhZtspAhIiciV/oAbvACETkRORG5PhiBVZo8LHSpUn2QRXv6wCRKf2Un4mLRJgsZInIicqUPYBG5xhBbDGQLGVbOQLqU61QsBmyn9ZFVe6qErYUuVZJRpT6ywsWiTRYyrHy3FS5VkSNsW9MT5hG5119/3a1cudK9/fbbbvDgwe7SSy91Z555puvXr597+umn3Zo1a9zu3bvdyJEj3VVXXeWGDBniDh486DZt2uTWr1/v9u3b58aMGeNmz57tBg0a5Pbs2eNuueUW/+yAAQPctGnT3KRJk7y8HTt2uOXLl7vXXnvNv2vWrFn+2byXhbFZyLByBtJFRC7PGLCwFwsZeXRudG+VdLFqk4WcTsTFok0WMqx8t0U/V0mGsG1Nb5gSOUjX9ddf78455xx39tlnu5dfftmTsGuuucYdddRRbsmSJW7q1Klu7NixnrRt377dkzn+XrFihbviiivcsGHD3OrVqz3Bmz59utuwYYN77rnn3NVXX+3ef/99t2zZMjdz5kw3evRoTwr79+/vZsyY4cnc2rVr3fz5893QoUNzoWdhbBYyrJyBdBGRyzMALOzFQkYenUXk8qNVpT7Kr315Y9oKFys5VthUQY4VJlZyqoBJGTqYErm//OUv7pFHHnHnn3++j6Z9+OGHnqBdfPHF7qOPPnL33HOPJ3UDBw50RO4gYgsWLPBEbcuWLW7u3Lk9kTsidPPmzXOrVq1yEyZM8H+4iPYdf/zxbuLEiW7p0qWe7I0aNcpH8iCKROvyRuUsjMRChohcfRO3wNdChtUgtNLFQk5VZFQNWyt9qiLHop+r0pagh0WbLGRY+W7kVGX1t0VfVw1bizZVUYYpkatt4LZt29xtt93mo2mvvvqq27hxo1u4cKEncjt37vRpUSJymzdv7onOIYPoGqSPVCn3TJ482Y0bN86L5+dcRP0WL17sU7Ckabm4d/z48T33xgJuYWwWMqycgXQp7+s91qay7uu0PrJqTxZuMb+vki4x+rbqnk7ExaJNFjKsfHeVVn9b2GWVsLVoT1VllEbkSLMSMTvrrLPcueee65566ikRuQgrsDB8CxlWjqkTdYnoxsxbOg0Xq/ZkAhdxQ5V0iVC3Zbd0Ii4WbbKQYeUvq7T628Iwq4StRXuqKqMUIvfxxx/7tCmLE6hfO+ywwypB5IgQvvnmm7364p/vPr3nZ/9+yZZCfWUhgxdbyLGQIV0KmUH0Q53WR1btiQawwY1V0sWiPVYyOhEXizZZyKiav7SymWblVAnbZtti+fzw4cPdiBEjzESaEzlWoN57773uvffe86lRSBzXiy++qBq5iG6z+IKxkGH1hdmJukR0Y+YtnYaLVXsygYu4oUq6RKjbsls6EReLNlnIqJq/bJlRZbyoSthWBZMy9DAlcpC4+++/3z3//PN+oQILHsLFitNFixa5KVOm+IULtatWb7zxRjdnzhx30kkn9Vq1ytYjLJLYtWtXr1Wr+/fv94RRq1b/Zh5VGjydqIvFQOw0XKzaUyVsLXSpkowq9ZEVLhZtspAhIpfeo1XC1srmqijHlMixgOEnP/mJ398teX35y1/2ixq2bt3qSRqkrnYfORY8rFu3rtc+cnv37vULJp544ole+8gh56abbnIvvfSS9pFLAF6lwdOJulgM5E7Dxao9VcLWQhdLGc2uZqxSH1nhYtEmCxkiciJyVjZdRI4pkSuiQBWesRjIFjKq5gws2mQho2q4WNhsp+Fi1Z4qYWuhi5UMi9WMVeojK1ws2mQhoxN9lEUfVQlbi/ZUVYaInM5arWubFoPQQkYnOslOw8WqPRaOskq6WLQHGRarGauGS7MRxqr5BQt8LWRY2ZyFHKv2WMmxaFMVZYjIiciJyPXByLRyTBZyqiLDqhss2mOli5UcizZZyLBqj0WEUUTOqjfKk2Nlc1Zyymtp30oWkRORE5HrgzFo5Zgs5FRFhlU3WLQn6GIRNbJol0WbLGRYtMUqwigiZ9Ub5cmxsjkrOeW1tG8li8iJyInI9cEYtHJMFnKqIsOqGyzagy5WUSOLdlm0yUKGRVusCJiVHCtcLORYyLDqIws5Vu2xkmPRpirKEJETkROR64ORaeWYLORURYZVFMyiPZZRIwvzsmiThQyLtlgRMCs5VrhYyLGQYdVHFnKs2mMlx6JNVZQhIiciJyLXByPTyjFZyKmKDKsomEV7rEgCcizSsxZtspBhNVSsdLGQYyHDyl6sdLHqp2blWLXHSk6z7anq8yJyInIicn0wOq0ck4WcqsiwioJZtMdqYrZKz1q0yUKG1VCx0sVCjoUMK3ux0sWqn5qVY9UeKznNtqeqz4vIiciJyPXB6LRyTBZyqiKjapOhBS4W24ZUDReL4WKBbdVwsWiThQyL/rGSYdUeKzlW7aqaHBE5ETkRuT4YlVaOyUJOVWRoYq5viFXqI4vhYtEe2YtFT5Qro0r9XG5L+1a6iJyInIhcH4zBKjk4C10sZGhiFpHLOxQt7M5CRtVsNy+O9e5vtr6zStjSxmbbY4WrtRwRORE5ETnrURUhr0oOzkIXCxlVmwwt2mQho2q4RJh35i2diItFmyxkZIIfeYNFfadVeyzkWLQnErqW3yYiJyInItfyYeechWOq0gTfae2pErZV08ViuMhe0lG0wsWijyzqO63aYyHHoj0WuJYhQ0RORE5EroyRlSHTwjFVaYLvtPZUCduq6WIxXGQv1SdyFn1kIaMT7d9iDCVliMiJyInIWY+qCHmd5uA6rT1Vmzws8LWQEUy72VojK10s5FjIqJq9RLigzFsscLGQ0YnYZoKf8wYRORE5Ebmcg4bbNZEdClonOmyLNlnIqNpEZlFr1Im4WLTJQkYBd5b6iIUuFjKqZv9W+FrKEZETkRORyzmiNJH1BqwTHbZFmyxkVG0is6g16kRcLNpkISOnO5P/twKsD+WIyInItX4gFwhnWTg4CxmApYlMRC7WZ1vZnIUcCxlVI5UWbbKQUTVcYu2z0X0WuFjI6ERsLfonKUNETkSupURux60r3bs////c0L/7b27I5d+PtmcLh2Aho2pOxaJNVZEhbOsPB/VROjbCJdqF5r5R2OaGrM8eEJETkWspkXvxW5Pcwf37Xb/DD3en3LUp2vDlVKo9kVn0j4iciFy0Q/ifN1rYnYWMqtku+hRIfBwCvwUuFjKqiG1eOy37fhE5EbmWErkXpn21532nrn842r4tHIKFjKo5FYs2VUWGsBWRi3YIInINoapKHa+Fb6maX8hro624X0RORE5ELudIs3BOFjKq5OA6rT1Vwla6iODmdFGVqePtRL+Qty9acb+InIiciFzOkWbhnCxkVGmC77T2VAlb6SIil9NFmZwcYzGmLWRUzf7z9kUr7heRE5ETkcs50iyck4WMKjm4TmtPlbCVLiJyOV2UiFwKYFY+Km9ftOJ+cyL30UcfuWeffdY99NBDbsiQIe6KK67oacfTTz/t1qxZ43bv3u1GjhzprrrqKn/PwYMH3aZNm9z69evdvn373JgxY9zs2bPdoEGD3J49e9wtt9zieHbAgAFu2rRpbtKkSa5fv35ux44dbvny5e61115zgwcPdrNmzfLP5r0sOthCRjc4bNXIfWKdnWYvndYeqz4SLuneWLh0By6d2M95+UUr7jcncpCuAwcOuI8//tj/DVnjev/9992SJUvc1KlT3dixYz1p2759u/89f69YscKTvmHDhrnVq1d7gjd9+nS3YcMG99xzz7mrr77ay1i2bJmbOXOmGz16tCeF/fv3dzNmzPBkbu3atW7+/Plu6NChubCzMDYLGd0weYjIicg1GpwW48hCRjeMxVxOMnGzBb4WMtRH1Y9UdmI/Fx03ZT5nTuSCsvfcc08PUeNnL774ouNn11xzjRs4cKB7/fXXPRFbsGCBJ2pbtmxxc+fO9ZE2om9E6ObNm+dWrVrlJkyY4P9wrVy50h1//PFu4sSJbunSpZ7sjRo1ykfyIIpE6/JG5SyMzUJGNzgmETkRORG5/C7dwr9YyOgGH5W/d+zGdKf1Uae1p6htlP1cy4jcU0895TZu3OgWLlzoidzOnTt9WpSI3ObNmw8hfUTXIH2kSrln8uTJbty4cR4Lfs51zjnnuMWLF/sULGlaLu4dP358z72x4FkYm4WMbnCSInINnH6BjZ8s7K4qMrrB/mN9Uu196qN05IRLtXGx6J+q+YWiY7jM50TkjOqVSjXYnBN8qbrktMZaXUTk0olcu594UWWby2myPbdbtMlCRtUmMos2WcgQLvUt2wLfqsioWj8X9SdlPtdVRG7btm3uzTff7IXnP999es/P/v2SLYXwtpDBi2vlHLnpfjfwrtvch9+a6fZOmhqlW1m6RL285qZaXT7zL//Uc8fOf/tJtEiLNlnISOuj6EYkbuyFy//4X5z7+GPnDjvM7fw//t9okRZtqoqMsrCNBjPDdovIscBWuNRH3gJfCxnqo/Q+6kRsi/iB2meGDx/uRowYYSHKy2gZkVONXFyf1X4FFTnSyuJLqqyvIEXkPrGDTotUVtnm4kZe77ss2mQho6yxKFzSx6JwscOlE+2/qH2U+VzLiBwrThctWuSmTJniFy7Urlq98cYb3Zw5c9xJJ53Ua9Uqix9YJLFr165eq1b379/va+k6ddVqEeJT5cFTpD3dMJG1Oy5VtrmiDtSiTRYyusH+1Ud25KlK9tKJ9l/UVst8rmVEjkZs3brVkzRIXe0+cix4WLduXa995Pbu3etuu+0298QTT/TaRw45N910k3vppZc6dh+5IhN8lQdPkfZUyTGVpUvlcOmgusyiDtRiHFnIKMvmhEtnkqcq2Usn2n/RcVPmc6URuTKVtpZtYWwWMqxSbmXp4nFvcoKvHGEpYEwW+FY5tVpk4YUFJlWagKRL/YFh0dcWMtRH1e+jTuznAlNG6Y+IyFV81WoR4lPW4LGY4Iu0pxscdpVw6bS6zKJe1GIcWcjoBvtXH3VmdLAT7b+orZb5nIiciFxd+ypj4UWVCEvRgWXhnKockSvSRxaYiLBUP8KiPlIf5fGbnegX8rS/VfeKyInIRRM5iwm+iIxumDyqhEsRXTrRYVu0yUJGN9h/0QnPAl8LGeqj9B7sRGyL2mqZz4nIiciJyOUcYRbOSRG58hy/Rf9oYlbkKadb6LWlUN7nrWzOSo7FOLKQUaX2FOnTVjwjIici175ErsmFF0UHmIVzEpETkctjf2XYXJ73J+/tCl1y+paqkY2q9JGFHlXDFn0KmEfR4Rb1nIiciFxbEjmLhRdRIyTlJgvnJCInIpfH/sqwuTzv7yYiV8S3VI1sVMVeUvUowIKq0h76ec0jH7nr7tvnfnThADfr3COKDiPT50TkROTaksh12srKInVpZU0eRXSxcLRltaeox7Rok4UM4VK/By3wtVjUpT6K+zDrBJJ8yb/tdvsPOHd4f+fu/pfBRd2L6XMicvWIXM6vBguHkuYMqjSpWuhSREbVcSkyIhWRi3P8FtgWkaGJubXkqUp9ZOWjirSprHmkr3QRSS6CfP5nRORSiFyRr4ayBmARp1JlXYq0R0SutZNqkT4qy+byu7Te59gWkSEi11qbq1IfFbF/2Uvch5mwLWrpjZ8TkUshclVK2xUx/LImVQtdisgQkWvtpFqkj8qyuSJuT7rETapFsO0GwlLE/rsBlyL2UuXMQ5H2WPVz0XfXe05ELoXIFRnIZU0enaZLkfaIyInI5XF8ZY3FPDqEe6VL+5FKKx8le+kdHRe2Rawi+xkRORG5ulZi8TVlIUNELieRa7K+s4izFWFpP8KSPT2U16Yq20sR+7eK1FQZlyL2Upb/t9CliAyrfi76bkXkGiBnYWxlDcAiTqXKuhRpj4hcPJGzqO8s0kdl2VwRhyddyiNgVhNZlfuoiP13Ay4WY1HYFkEx+xlF5NoyInfQOdcvOpKWbQZxjr/IILQgySJy8UTOor7Top+tbK6InCqThCLtEUmIt/8i+Jbloyx0KSKjSvYibIv2YL7nROTajMh99PL/4/Y9+89uwBn/7o44+b+n9nZZE5nFBF9Ehohc/ERWBF8LZ1uWzeVzZ5/cLV3iPsyKYGuFb5X7qMgYagtcmiy5KGIvFr6lLbAtAo7hMyJybUbkdt85wLmDHznX7wg3ePq+DiFyjSOMInIicnl8XpVJQp52JO+1aJOFjE6cVLuBbFiUXBSx3W7Atggu1s+IyLUbkfvV31Kqg78NAep9leWwi3ypZg3kmAijiJyIXB7HV5b959Eh3Ctd2i86WMTPVZ3gWpRcWNh/J2JbBBfrZ0TkROTq2lQWCfvkwXz1erUDOSbCKCInIpfH8Yk8tR95ytO/ZUcqO5FsFGmTxTiKm0Oyez9Vlz5IFVsR9uwW57tDRE5ErjCRi4mmZQ3k3RERxngil49U5hsqf7u7yg7OwmFbyKgStp98bxx0rl/9BUJp+pbRz5XDpYBCnY5LEfu3muAtsI33l40730KXLP8fa361cvoqVWzVz7Htjr1PRE5ErjCRi4mmZQ1kKyJXhFTGDpLa+6rs4IpMQll9FIOTBSZWTtLC6ZelSwyWLSWVIri9FscUGUNVt5cibSojClZEjzRs+ypVbNXPRf1AvedE5ETkihO5iGhaFkmwInJFSGXRwWRBWrJwidXNQk4ZMmL1bwVJLuL0rRy2xWRYli5Fohpl6VIle7EiG0XaVJa9FGmTxQeRhW+pUoTRyv6L2EajZ0TkROQ6g8gVIJW+4VYRiZxyquzgLJx+UUdVZZJcpE0Wk6HV5FGrS+UIbgGAZS/poFn4Fwt7sdBDRC57YIjIlUnkck7uMQYbE8GycG5l6dJrsUMEAStLF6uIRBE5VXZwInKfOE6LcWQxGdbVJad/KcvmsqeZ3ndYYNsNuFiRbYsx3VcyYvx/jA2WanMxCpR4j4hcNJHLV0hfZHKPMVgROefu/dfBrgghLGtSLeJsy5pUy3O2+ey/qM+ycLZlYVukTWXpUsS/lKWLBS5FZKT5y/Jwyb/XZZE2ldVH5fmFxq2scnuK9I/VB17Rd9d7rq2J3I4dO9zy5cvda6+95gYPHuxmzZrlxowZkxujLGMrUkhfZHIXkUvfF68sXIo4txhdYgwwy+ZiZLRKlyL2H6t/7X0icunIWXyElGVzRfraop/T7L+I383CJcb+rSb4LF1isY6Tk+/jrIi/jNMju1UWcsqyuWzty7+jbYncwYMH3Zo1a1z//v3djBkzPJlbu3atmz9/vhs6dGgu5LKMpEghfRGjj5mYFZGzi8iV1UcxxpdlczEyYuwlRk6WLkXsP+a9afdYONus9sTqVmVdithulXGJ7ZMs4l8GLjH2325ELoacWtiLhYyy/JyVzRWVY/lc2xK5Dz74wC1dutRNnz7djRo1yu3bt88tWbLETZo0KXdULsvYipCnIg4lxmCL6FLUYFqBS0x7ysKlrD6KwTsL2xgZMbjEyMnSJaaPLEhP3cmwg2rBOtHmYmwsi4AVkVEl+283IhdDTrP8QkyfWcgoq5+9/jl9i5WPisEuzz1tS+R27tzpFi9e7GbPnu1Gjhzp20yadfz48W7cuHF5MMjcR6jIRFaWwy6iSy4wEjdnDcIiuhSpbYsZyBa6xOKUhUuMHAsZMbhY6FIE25j3pt1Ti0t5NU/ZGlqQ03bq52xEPrmjDFxi351FCIv43aw+irH/snAp0p4YvxDTpixcYvrMQkZMe4roUsS3pOlSVE6MzrH3iMhFLHZoldHHGGwRXWKNIa+TLKKLiFz6ZFiWw47p+yxnW6SfX7v2+27fa6+4ASNHu5GLV8aokUoSyqh5ilWmFpcibcrCtqguReylLF1i25C8z4IMxvjLPQ+c4Q7s2uL6f+p0N+iCZ1NVzcIlxv5F5NKtIAvbmP6J6ecYG6zVpYhvSdOlqJwYnWPv6Soid9111zn+1F4Dx/xdz48+fPrn7vuD+vf8/8o9B9zfXfxGz////J4TUrHNknHthdtc//4H3YED/dzi+0bU7Z8sOUV0+d6g/o4WHXDO3byH/8ZdZehSBFu0bYUuVn0UIyerPTEyYnCJkZOlSxGbq+3nGD1a1R7p4lyanyuKSxH/UmtzRWTE2IuF7cbISNOltk0x+GaNxTjPXR1/mdWeotgW8S9ZusT0T4zNxcj50Y9+5PhjdbUtkbOskbMCU3KEgBAQAkJACAgBIdBKBNqWyIVVq/v37/fbjjSzarWVgOtdQkAICAEhIASEgBCwQqBtiRwAvP/+++6mm25yL730UlP7yFmBKTlCQAgIASEgBISAEGglAm1N5FoJlN4lBISAEBACQkAICIGqISAiV7UekT5CQAgIASEgBISAEIhEQEQuEijdJgSEgBAQAkJACAiBqiEgIle1HpE+QkAICAEhIASEgBCIREBELhIo3SYEhIAQEAJCQAgIgaohICJXtR6RPkJACAgBISAEhIAQiERARC4SKN0mBISAEBACQkAICIGqISAiV7UekT5CQAgIASEgBISAEIhEQETOOffxxx+7xx57zJ1++unu6KOPjoSu921vvfWW+/Of/+zGjRvn+vXrV0hOp+nCCRxPPfWUO+6449ywYcMKYcJDO3bscC+88II788wz3WGHHVZIjnRJh61KuHSa/YO4/EK63VngIr+Qjq1wKc/mCk0+JT/U9USOiePuu+92b7/9tvve977nBg0aVBdyjgF77rnn3IUXXtiLTOCUOGVi2rRpbuzYsXVl8L7169d7snfCCScccl+rddmzZ4/X5YILLnCf+cxnCusCUdu1a5f72te+dogMCMLvfvc79+ijj7q5c+e6IUOG1MWlkS7hBI8zzjjDTZ48uSFJli69IW5kc3n6qJH9x/ZRlexfuqRq0M3hAAAgAElEQVQPx7L9QiC3Mf5SfiF/H8WORSRb+Muy/YKVj7KYo/PwsUa45JETc29XE7k8xAkw33jjDX8c2HnnnXcIkYs1EGTwzk2bNrkvfvGLh0So+kIXnOR//dd/ubPPPvsQIpdXF8gtRO4rX/lKj83lGXw8VE+XPE4JOdIlncil2VzePqpn/3n6qEr2L13qk4Sy/EIeEie/UH8Kr5K/LNMvWPkoizk6hlAl76mHS145Mfd3LZELZOX3v/+9O/LII921117rjjnmmFTMtm/f7lasWOGuvPJKd/zxxx9yDwayfPly99e//tVNmjTJXXTRRXUjRmvXrvXPfve7302NfrVKl48++sgtW7bMp5Jro2h5cHn++efdXXfd5bEbPHhwLxJ3zz33+J9dffXVbtSoUanYNtIlEAQwRtfZs2fXTatKl/R0cz2bCw4ypo8a2X+ePqqK/WOI0qV36UfZfiGQuBh/Kb9QfX9Ztl+w8lEWc3Tt5PXhhx869EvL4DXCJYaUFbmnK4lcMuI0a9Yst2HDBvf000+nkjk6jJosat+GDx/u+vfv34NzkuUfe+yx7he/+IWPbtWSOd7Hnw8++MCTvGQas9W64CC53nvvPa/HwIEDe9oTqwsGvHfvXv8ctRiQ21ATmPyCuuqqq3yEDLKQRuYa6ZKM8nz5y1/2xBOMa8mcdEnHpZHN5emjRvYf20dVsn/pku6jyvYLtZG4Rv5SfqH6/rJsv2Dloyzm6CSxwn8wnz300EOeyJ1//vl+vg9XI1yKELTYZ7qSyNEBEAyiRDDqQGBqyRxRtp/+9Kfu29/+tvvSl77UC1NIDH9Gjx7tf4fRpJG5Bx54wG3ZssUtWLDADRgw4BA5rdbl5ptv9u+nHrD2itWFkDHEirq32jo/ZL7yyiu+Ho4/ya+qWjLXSBdSB6+++qpPQUMSIQ033nhjLzInXdJxaWRzsX2UZf+xfVQl+5cu6T6qFX4h1l/KL/wu9eO3Kri0wi9Y+ahYm8vyl2GuZB7fuHGjn/vI5HGF4E4WLrGkrMh9XUnk0oCqR+Zg2JCvZCSuEdBpZC5EAWpJXD05ZeoSvnaPOOKIKHtJ0yVEwTDkmNW59chcXl3SyJx0cakkN6/N1eujvPaf1kd5dSnT/qVL+gdn3rFo4Rfqffzm1UV+Id2Vl4lLX/gFKx/VzBwdSlEuvvjiHtCpm2dhw5QpU1xeXKIm4YibuobI4RxIoVLEu3//fscKyEsuucR99rOf7YGp3gSSxPHNN990t956q9u2bZt/lhWsEyZM6JVyrZdmRVY36tIoMhfwjcGlXmQuyOA91MutW7fOvfvuuz4d/s1vftOdcsopvdK/9VK+yGJA3nnnne7JJ590hx9+uCO9+41vfOOQVLR0KQ+XmLEY00f1ouR5bC5GF/mF9BrjVuGSNRbp7yxdYnxUjM1l6SIf1btEhv5pJS5ZfiE55zP+//SnP7mRI0e6xx9/3O/EQHYt1MeROSJK9/3vf9/PFX1xdQWRIwVEKpBU3/Tp03tSqexLRrrvxBNPPITM/eY3v/EdQu47GYl74okn/HYdM2bM8MSA5ymahhTys+T+ZhjKL3/5Szdz5kz3uc99rkd+N+sSHCVfL5dffvkhRp8HFxzlLbfc4r+APv/5z/dgi/z777/fL6mnlg7cGXi//vWv3dSpUw/ZuqSRLtQPksYlnc52J4TM6UtW5l5zzTWHbKMiXcrDBQdabyzm6SONxe7wUfXGIg4i1nfLL3SPv6znF2qJGFuTXX/99e6ss87yO1YwN7C4b86cOT5bByfAV8Et+urqeCIHQQB46uHY4y0QMwbsvffe6wf4D3/4w4Z7nAVHwP0QPza3DRcTyuLFi/3WG0TnGl3SJR0dC1wCiaOGYf78+e6oo47qeRlfTNjAZZdd5vfva3TRn0uXLvUEjj4NqWMGKuSRmgvIXHKRSK086ZKOcJVwsbA5+YX6Iwm/2kn+Un4hva87DZd6Fh3mebJvkLk1a9a4rVu3eiJ36qmnOhZNhpq5viBzHU/kmIABndAo4VDSofyMiBt/r1q1yhOzZM47rSOIIt1www2+E4nuHDhwwE/yEEOK+0m3Lly4sCEhlC7pJm6FC5PH7bff7gkbA44UOlFS+omtXTZv3pxJwsIEj6aQdgYnBAQ5/G7JkiWe5GURQumS3tdVwcXK5uQX0vu503CRX2j8Ed4J/pKFc/ADggD4B7I7ROHCtmRJMke2bt++fR6URh/1rSJ1HU/kADLptFlhyv+H1B4TC6tV2Soj6wrOiVQqYdlLL73UR/qomyB1Sw0VefRGl3TJJnPN9FEgCkTTiMRRtzB06FAfSWP/KlYb1Z5iUatRcNqQ9U996lN+exWiuVyk+iDvWcQ/RGsgltLlUISr0kcai+WOxU7zl/ILjclcO/tLPvpXr17dk3HhA56IMjXSyT1m2YbsuuuucxMnTuxVepXFH8r8fVcQOQCko1iAAOv++7//+55TFVgAQW0FpCzmYtsSUm/nnnuuj/yErTHYMJi6LPZHyrqkSzpCVriwoIXaRTZeJoLKxeIUFkBA5JJp13p9RT3cz372M/9r7AVCR2SO6C7k/ZxzzsnqZv976ZIOU1VwsbI5+YX0fu40XOQX0vu5E3AJ5TNE3kL5TCi/CmTunXfe8XMAZVSnnXZa1BzQips6jsgx2VLgzokDO3fu9GFRVi2SPoW0sTISVk2alYvz/ojOsboxeUHubrvtNr/fHBepNIoZH3zwQU/eHnvsMU8SKLi/7777fEE8xCG5HUcn6sKu1dSKkaqmPgBCQ3SKMHQsLgwY9u2hP/jKHTFihCfSECx+HttHabrQHyxuQBZnvIa6OAYf7+H0jeRVTxfC5s8884w/g5cIHGlW7OZXv/qV//enP/3pQ+RIl9641LN/ItosHonto7SxyN6OfJTF9lEnjsVO81Fl+gUrHyW/kO678+BSJb+QdOJEFMOOB/imJJljLmHuYCEdm/4TyKnS1VFELixggHyRUiPfTUEihIztI9huhItJnQ5jgv7Wt77l66mSF4ycWiiOryKEGpacv/jii76QftiwYX7fGGrmyI+TqiPSkzyuoxN1IVW5cuVKT7qYjP/yl7/4yBf4QG6OPvroTFzCVw8DHwINfpBiiDf9A94MqKw+itElpPAYlETRKEhNriyO0YW2sVACm4Co/uAHP+iVPpcuvXGJsX/6IquPYsZiSHnV66MYXeQX+tZfxoxFK7+Q5btjdJFfSPfdWbjEjMVW+YXaD3p4AvozD7E1VXJhG37q4Ycf9sEb/A1BjOTZ4n1N6jqGyAUDYdUiiw6S6TOiKqRVL7jgAs+kGajULrF1RRqJY6kxCxqSHYUTIcz67LPP9pwtygROVImUahqJ6yRdaCvp4yuuuOKQLT+InkG6OLILMssgrIdLcJA8AyFKkio2VYQkcuIEq4Aa9VEeXRiAyCYyl0biYnRh4BKFxH5qayClS29c8oxFHGC9PoKYxY7Fen2URxf5hU+mo1b7y77wCxY+Sn7hE3up9d0WY7Fsv1BLvMjeUedOrTzblNWmWZN8gpp6th8JJzr1NYnj/R1D5IJBQTYIoxPZSaY5ScGQ/oPkpR10GzojEBM2kw1RpuTvIISsZMli4xh3J+nCObHUBpJSZP+c5FJrUjxEML/zne+4k08+ua5dh5A6G+1Cfk8//fRD7oUUswKYwZQkXbUCpUs6xFXCpdPsX34h3eYscJFfSMe2E3Gpkl9Ios4cxtzOvEQJDhe2zbxGEIc0ayPe0NdkrqOIXCMyB+Nm1SIkIWvVYiPnlHZER71OrGe07apLI6IAtuPHj8/clqORcyLlAb5XXnll5pJu6ZKfzLW6jzrN/uUX8pO5WH8pv5CfzLWrv6ySXwioY38EGKj9DqSN8U4mZuzYsf5PzHGUfUXo2prIhSOdyF0TIWKLCGrh0gyFQnX2eiP9xwrE5BWObiEKxyHtFFIjj5RhMjJHZ99xxx1+AUVt0XyVdKF2DT1ffvllf6g9izBYTZsHF75C2HuNXau5aC/1AaRQayNzhKEJSxMFrY2ypenCdiAsSKmNzFHPyGpGyHbyLFjpUi4uafZP6iBPH1XJ/qVLeT6q3lgM9Wux/lJ+oTv8ZZXGYhbJQlfq5KiF/+pXv+rnS+b62kWMWXL64vdtS+TCHlCwZDbnozARskLBfW1kjlQoHQSpqSVg1EpA8ChwZBEDdTnhXM7aL3CWHrMisnbVYpV0Qf9AqiClEFjaE1KVSTJXD5dQV8QXHyt12aIBYsV+alzJaBihaNLWf/jDH3oRsEa61H6BU3uG3ueff/4hZFC6lItLI/uP7aMq2b90Kc9HZY3FWH8pv9Ad/rJKYzGWXPFBQnkPH7HMm2SZksd0xspp9X1tS+SINrFVRTJ6g6PhZ5AWCBv3UKcGCYHU1J6HiqFRYH/mmWf6czXDhaNhmwnuJzJBZA6WzgpLiv2TZ7PyTJV0IcpFxBFCFC6KTyGy/AzdA5mrhwtf1bSZlb+BGCOLovTXX3/dr/QNkTlqC8CISCdFoskrSxeINQOG6CHYskqYUxOSIWzpUh4uMfZPGUJWH1XJ/qVLeT4qZiyGyFwjfym/0B3+skpjMZlC3bRpk880sXMCuy9wHnpynms1CbN4X9sSOfZzCVEggAhfi+z3wr+//vWve1IAu2arEaJ2tQX0LDUOCxLCasSw3QFHeHGRL4eoUOvBXnK1JI57qqRLbR0UJI5UKMSL9kJ8aQODrB4uabUXkDi2CIFkkT6F5CKTkw7Yu62WxIFLjC6QOfpx9+7dnsjV1iFIl/JwibV/yFyjPqqS/UuX8nxU7FiEzDXyl/IL3eEvqzQWA1liHnvkkUd6dlggYANHyDpe04JslSmjbYkcRIQoE0SLmisWEBCNo06OFChnqBJRSiNeAVAiEjgVNgNmpSsk4qGHHvIRLSJ0bFoKWUFOo6tKuvC1S5qZyCHElS1Q2E4AYsuqUOrQ2AuPfXDqXXx5s4KHfddYYs2Ej2OmRo4wM1tCkIoeM2ZMQ1ykSzo8VcGlE+2/SmOx03SRX0gfz8IlHZe+tn/mLbJOyQAOGTjmrXBWNj4w9rz1MolYs7LblsiFfV6IOEFakkuDie5A0NgOg7q3RlfYB4wIEytTkheLKNg9HkLT6KqSLiGiyIkLtWnKeosJatsWopvslwNRTkbbGi1sqJUjXdKtpkq4dJr9V2ksdpou8gvp41m4pOPSl/bPSUtE21iokDzUnmMaCdhQ+x2yP7WRw2ZJVV8837ZEDrBC2pAVppA5Nu3DeIikEXFKdlYjcMPu8pw0EJYZswyZiB8b137uc5/L7Jsq6cLkzGkE1AlSF0cUjSgdiwk4rowNd7OuMAjfeustH4Ym6hlqEMGGLUIa7fUW5EuXdKSrhEun2X+VxmKn6SK/0Ji0yF8eik9f2T/ROOq8CdCEIA/ROVboszcc8yC18VxkSNgfNVlXnjU/Vu33bU3kAJMVlKtXr/ZnolLLhqMhbMoxUsktLBoBD0Eh+sSeMbB06uP4Q0qVo51iryrpAlHgHFkGEkQXXPg6ybMfDqvQMHIik2BL7Qu1hJy+EHPwfJLMSZfeVlSVPupE+6/SWOw0XeQX0mcE4ZKOS1/ZPwvxKJWipIigA9uKcbITNXEEOojUEeQgUMOcVuUNf7M4SNsQOSYb6r0gVmkkgnQqW20cd9xxnnTUu2DkEBKK7GsvyA4yuJBTL+LEfejyhS98IZUsVkUX2kn9Bl8npJgbEdtGuPD8tm3bfFSO1T31NkZshEs76pJlc7G4EA2lHzgSrha7WFxaoUus/WfpEmv/jXBptS7d5Bfwb7F9JL/QeybJsv9O8wtWPirW5iz8Ar1GpoF5mtIoskiQt+R53vhkghyN5rQsAlWV37cFkcOQWGFJfhsSR91WnohQAJuif4r2id7NmzfvkDNDYzuEr64//vGPPv9OihIjiY38Jd8hXdIRrwouVjbHIpwHH3zQb3RM6p5wft4dwqVLuq1Y4VIVm6OV0kV+IXYusrL/TvBRfPixg8JJJ53UU+vOwgZ2WGDrMf5NMINN7tnBovYIz1jMq3pf5YkcHUStGuHZb3zjG/68VBh7XjJHQSMdzQIIdhXn39R5ESWJvfjSos6MUCyGgF6f/exnc5M56ZKOeFVwsbI59twjpYzjYCX0zTff7Os285A56ZJuK1a4VMXmaKV0kV+I/cizsv9O8VFESZ999lmfNSIjh78l4MLWSYwrDgsgrUoghz+UXtUeDhDLA6p4X+WJHF8LkCf2P2P1ZCi2ZeVfHjLHKlaWHU+YMMH3A2FXInx5yBz7KEEAKf4nvx4KOdErT2ROuqQPhargYmVzOAy+mvkA4QoLHPKQOemSbitWuFTF5mildJFfiP3Is7L/TvNRpFDZG/ayyy7z0TiCL2wvQkqVAAynOFEnTpSuHU5siCWNlSdyFCyypxlHQY0YMcK3i/QmK08gdbFkjtAqzydXplAEed9990WnWfl6Wbt2rb8/7ASNfj/72c98SDeWzEmXdPOsCi5WNkf0mDoM7CJ8aXOcGVE6dhOPcdrSJd1WrHCpis3RSukivyC/EO8v653jSpCG0if8LoSNzBm1cqxM5ZhJfh6z40IsiarCfZUlchyfwcpRJsB7773XvfDCC55AURtHB7LClL1iIFRz5sxJ7RiiIZwTylYkRENwlNwb0qkbN270K1i2b9/urr32Wp8mTbuCLoRveS9/B9LGhAK5I11LxI+NhdMu9KAtGFBRXXgvbac9ITIpXT451cMSF77UitpcUpewX9zUqVN7SBtEbvPmzX4ZPNHgcKJIrc1Y2790+RvCVfILFrpY27981KGjMfhu+YVDcelLH5V1jmuSzLEokc2JuU4++eSOisSFHqkckcMpEckghQlpYwsQDq8N552y0S3n+LGqlBw3W4/UHmJP45i4OIGA4uEvf/nLnniRQ7/99tt7iiHZ7BdyyM+QmzxvFRlpuhB5Y/XLrl27fJqWo4vOPvtsfzoEJ0uQdq09NQGjQk8uavTI1T/55JO5dCGNy3shtBBRSACLLKRLObh85Stf8WF4bC3W5tL6iHrOG264wTsQPhTY5gYbeeyxx/wX4gUXXHCIdyzT/vlgkS7V8QsWPkp+Id13l4WL/EL6vGg1R8f6qJhzXJljQ2SONGsnX5UjctShEQ1hXxcOd2dzX/LdRLuIZDEBsgUJaSk6CnIG2UuGSpkMIU6sKiW0SpE50TA2DeYrgr1luCCCHMFFDp3fUSiZvOrpAuEjssLqVw7dxUjQmagQ9U/Ji4mc9xMyZ8EGUcFwOHzY5yZGF+Tz9U5qmL3d0I20MhFJ6VIOLtgHOMfYHH1Yr4+op2QvPvqbvqcQl7pPorcQvBibs7J/xoF06Xu/YOWj5BfSfXeZuMgvlDtHx/io2HNc4Qj4cOblcH56JxK6ShE5ohWkKdm4LyxKYOUJETPIXDhCi46BjMHeiW4cc8wxPX0DUaNomHA4kbqwKAGyxhWO8yIt+7vf/c4vemBCDe8LgmJ0gVgRIWNrCd7HgozkpoJE/Jiw+YoLKVfq7NAvkDmMtpEuvAMyy3t++MMf9iz4uOOOOzyxDUdoSZdPFsKUhUsjm4vtIwpvsTfsBXsj5ZpcpRZjc9inhf1Ll08WK/WFX7DwUbE2J78gv4DPiLW5dvELFue4dhKhqxSRC+FwyBeEi836uCBzkBnq20477TS//cg777zjoxlpRYthRSrpVCJmXMFpw8qJ9jGBEvE78cQTUzcQjtWFI1kYJMipXQUT8vgQzhA9Q5dA5qZMmeK3MSGS10gXJm5SqBdeeKH76le/6nUPpAWyiGyiPNKlPFyybC6mjyD5OCAiv2n1mLE2l6VLjP0zbqRL3/gFfEBMH2X5qBibk18o119mjcWYPpJfSJ+jG/koq3NcO4XM9QmRI9xJNIx0USAyRLTY/4VUJ6SF+jiIWyBzLCYgjRiIG5MeCw/4PelGlhazczT1aRDBZLFjyI8jmz9hxSmdWLYu1LFR30etHhHC5GpXdA/ty9IF8gcuyc0MMWbSdUlS0AiXdtQlEFailuedd54n7/QzhBwHGBxlFi7cR0qaWo7Jkyf78QsBD6eAxPRRK3RBpxj7z9Il1v4b4dKOurSLX7DyUfIL8gvJebET/UI9smV1jmsnkLmWEzkMjYUCXJAyJleWBlMzAqkJB7SnTWZJwKk3I5JFFIxjtag94+LnkEPSs+TRGxU7tkoXDuglZVxL5pLtidGFNEktmas1wixc2k0XiDcDln6mbewRxN+kAFiNBNkH10a4gBs2h41BAEnLb9q0ycvkd8iA7KeRuSS+rdKFxSxZ9h+jCzWcjew/Bpd20yXL/qvkF6x0kV+QXwh+qpP8Ah+Z+DBqEvloZ7U/iwrJfoXL4hxXEbkmEWBCZQM/UqBMqkTp2NdtwYIFvhaM+jImEqIt9S6iM6zEo5iRRRBEqJgE6XAWGBBxQ+bChQu9zHpX2bqwWpVVkJAJiEOjzQgb6QJ5pa6HBR6soC2CSzvqQrvZf238+PG+vgyHxYIWCB2pZbbziMGFo95++9vf+g8GnAMfEUR22aeQtD1kLquPWqELthxj/1m6UHcXY/+NcGlHXdrFL1j5KPkF+YXkXNDufoHABjsGbN261S9YxDfzb4Iz8IXaK/Yc1yYpS2Ufb3lELokERf9MzOPGjfM/ZgIlQsffHKHBlyZ1Io2OLYG1szs123GQruAiQsOkz884mgOjyNoAsBW6UBtF27J2lM7SJaY9Wbi0my7sZA4uLCjh2BUuBu/SpUv9rt2kTGNwwVa4kvv9PfLII371M+SOvsnqo1bpEmy/kf1Ll3TfmmX/VfILVrrE2H8WLvILf9sHVH7B+bm1kb8s00dhz/QBe21SWsVqe0quOLM6zPWVZVYtVqxPiRxGQlqUhQ2BaNUuK87Cg2JT9oujc0ePHu1vJ0pDCo7Jut6Gq7VypUs60lXBhT6FtLGn21lnndWjbC3pzbIX7IuNoIn6hhXGaZNbIznSJR2dKuEiv5DeR52GS5VsTrrY+wU+qu+66y63bds2vx8s+7YSqJk/f74bNmxYlrvvmt+XTuQAnZVTTJow7AcffNBvpcFGqHz9LVq0yG/EO23aNA866TJCqWzZES4GCJEHjtfgYhUoncv/s5ITmTB3FhOccMIJPiTLPkL8f3I7EAtd+DJg0QBtwshI3fJu6vKILrKZcZYuRBpJBXJkGF80pIN//etf+2gQ53Ly+xhcuk0XtlthKxpC69S00Z+kRWv3AGyEC3V1pOLDYhoWx6xfv97bZnIPwCybI8wfo0sjm8NWIafS5VC/YIWL/EJ3+KhW+oUs3x2ri/xCuu+uZV7sTkF9+Q9+8AO/MI05l7kd/0u5lCJznyBWKpFjJSrEDBJGHRO1X2yzQeTs/2/vbEKuqMI4fkrDDIpCUlAqrIgoXLSINNFQKosSSgrcFLUw+04XRUJqGVj2AZmCUUQRLUKwFgpZ7YJWRdqilX1IaS1SoqjQUorfifM67zj33rlvc2/33PsbiOS9c+c+8zvPPPOf53nOGYLs0qVL4yxEsmcso0Ej+vz582MmrVgK5TvsQ7mV73IjRvyxfAK/wbFZtJUbMhu9cJRVi4q9CVu4iMlQId54pRc2I9x4UmBtMN7wgLDk3+1s4SImi4hYpZGTXihEKQ35zELjaQOxSLapFZdRtYUMLn1szKhEANHbhjhLWx0uzH6lX5GFlOGML9GrVJxBXMfn8L92ttTxuTTJQlvGx4WmuBgXRiNG9Ssu1IndnWwxLrSO3VRHEGlc//SAc/9jwhZJGeI9GxMc6INnslBx4sPIpN8qTrSnQo7fo+mSmx1ZNJbJuOWWW+ISHDy5MBhkQXhLQ+qHa9U/lm6sNF4j5lhCIq0lw6tuEHMp69dqBecmbMFOnghY3oHeFvqzyKxhw+uvvx4b8ZmckdZ6a2ULAeHNN9+Mx2DpFJySjWPv2bMnijn+zjlyrCouo2wLY4kIq9rqcknf/S8+l97928qWuj7HkyabtoyPC01wMS6MTozqR1yoG7vb2WJcGB+705qrVFPIyFNKTWvJkvTgYT3dVxFyJDlIBFle7WFGjuDLUwkL1NKjRhkSMccM1ZUrV46tpVYWc+WmbmYmIuC4SZK5Y3+ycWS9WDuOrSzmkmpPN+le2IKYZOYjmbcVK1ZEIcdWFnPlm3LZFp7McFIa9SkXcv4pdVwUc2WxUuTyf9vChcdTFBcUopQZkt1yYQzJbhHcmKVMqXkiXHphC0+E3foc41W0hQcYMoDd+n+ZS+629OJaNC6ciA6DFBeasGWQ40ITMcq4cMJ3WQ4K8cZ9sDwxMa2VyLVOCxOtS+xDFaXTJMZRydI1npFLypobM47KIDARgcV/EXM026bsGZARAfxHuasofNJCr9OnT4+9UIgE0qv0lqUya3qtFr+ZSpxksdLWS1uYPYlgITNHmTW9JgwxRzmHtzYUszStbOHpg8wcWcn0xMENjzI0S6hUvYuTTGaRy/9hS3q5OwwQcYwX50zvI2KuLhd4cf70OvCkxUbvA7zqcum1LfhsXZ9rZQsldMRcXf9vxSVXW3p5LRoX/o2jgxAXUkz/r7bkEBeaiFGjHhfSvbo8aY12LO6BiDu0A33z3GvQE7yqE0GniDshUxsVcik7xuHpXQL0559/HgeEmzNlxioxV1bNZN5Y4Je10sg4sSDsG2+8EQePvrJi/1L5HalFEUcjfC9tQXylMmtRzJXPpxMXeuPKoqXqSaIdl37akrKGTFpJonz//v1xbCkJI+DrcCFYM64IWMYRTqwFR48jJfdUwiiK3DKXftlSx+c62UJLQR3/78QlN1s6+b9xoTpe5hYXuDabiFGd/H+Q4kITtoxqXCjGciY0ULEgocO9hNmplFOp6JGto5UK0etWTaAxIZeCNeUxZpgktYyiRlBxg8dhU29AOTORzCMQkHlXksAAAAneSURBVP2gPk6ZLW1MmiArx4vG2drdzPppS7Efq0rM1bWlU0Cow6UftiSxwkK6iPNUyuamgygj3U0DaidbCNaUTxnP4gzljz/+OD6FIeLZ2nHpty3tfK6uLZ38vy6XXGyp6/+duNTxf+NCdbzsdC3WHaN+xKi6/j9IcaEJWzr5f10uucSFshwhWbNr167YYsPkM4RbWi+U9eNYiYLKk1uPhRw3Mvq6WNCXbByzTlKAoEeODEvqgcNpSZGSbSv3kVFeY0mGM888c+xdqwRxxOCdd94ZJwCkjQkULB9RfgF5v20hUGIjAqbc9N6NLfRVMRszLbNSHLK6XPphSwoWzC4mS8pGBo4eLhbVTSK+nS0pcB0+fHjsHbQEK/rRmJ188cUXj51+Oy79tqWVzxVFRCcu7fy/Gy452NKN/xsXjsc4V46XucSFJmJUN/4/SHGhCVtGKS7UFWRoiO3bt8fsXPGBv+73R2W/xjJyACsGbTIzvPaH1fcRdsWlHTrBLQaEuXPnhp07d4Ybb7wxisO6m7ZUk2qKSxJQlEURn2ToyMSSda27FYM24o1xZgkXxGG7txmUj68t1cQHhUtTPmdcqB7nYeNiXKge52HkUnWmVOtYgoSyKst4oR2qJkHUvc+Mwn6NCrmimOPJkvejsZ5bNyIuQU/BickNlNlIt3a7pRuItown1xQXhAIZNDKilM5TKrybcUrBickRTCenR6IbEZd+S1tai7lBGKOmfM640F7MDUu8NC60F3PDFC/LZ0qPHGVWEgRMoKN/utNrLbu55wzjvo0LuXJmLpVZJwKvKlXf7XGqSjvdHoP9taV91ieVEyciwqrKKRMZo3KZVVv+pTgoXLwWq71aLp0zUMxM7ibbXzzioPj/IF2Lg2bLROK93zlBoCdCTjHX2sWGMWgbKBW5dYPqMPq/D3nts4TFfue6fpL28yFvdERut77h/n0QcknMMY2YPrl58+ZNqGSWsmEffvhhTLOyNMVENm4g2nIyuaa4MNuInkh65ia6vg9Bm1egzZkz5z+9ekVbqq+QQeHSlM8hoIwLJ4/1sHExLrQWc8MWLydyb/c7PX7XqoAlIAEJSEACEpCABHpHoGel1d6Z7JElIAEJSEACEpCABCCgkNMPJCABCUhAAhKQQKYEFHKZDpxmS0ACEpCABCQgAYWcPiABCUhAAhKQgAQyJaCQy3TgNFsCEpCABCQgAQko5PQBCUhAAhKQgAQkkCkBhVymA6fZEpCABCQgAQlIQCGnD0hAAhKQgAQkIIFMCSjkMh04zZaABCQgAQlIQAIKOX1AAhKQgAQkIAEJZEpAIZfpwGm2BCQgAQlIQAISUMjpAxKQgAQkIAEJSCBTAgq5TAdOsyUgAQlIQAISkIBCTh+QgAQkIAEJSEACmRJQyGU6cJotAQlIQAISkIAEFHL6gAQkIAEJSEACEsiUgEIu04HTbAlIQAISkIAEJKCQ0wckIIGRJvDnn3+GV199NUyePDmsWLEiTJo0aaR5ePISkEBeBBRyeY2X1kpAAi0IvPTSS2Hnzp1jn86YMSM88MAD4eqrrw6fffZZ+OSTT8KqVasqv/3TTz8Fvn/vvfeG8847r1HGX375ZdiyZUvYt29fOOuss8Jdd90Vbrrppigcv/766/Doo4+GX375JZx66qnhkksuCffff3+4/PLLG7XBg0lAAsNLQCE3vGPrmUlgpAggxM4///ywbNmy8Pfff4dvv/02bNq0KTz88MPhjz/+aCvkegUKG5599tmwcuXKcMUVVwQE4/PPPx+uvfbasGTJkijkNm/eHJ566qlw9tlnhz179oSXX345PPbYY+Gyyy7rlVkeVwISGCICCrkhGkxPRQKjTKAo5BKH9DeybLt37w5Tp04NH3zwQRRJTzzxRDj33HPDb7/9Fl555ZXw0UcfhWnTpo1l8Y4ePRpefPHFcNFFF4UdO3aE33//Pdx3333h5ptvjofneNu2bQtTpkwJCxcuDD/++GNYt25dOP3008eG4bXXXouikpLtKaecEv/+1VdfxewcQg6hl4TcOeecEz9///33A1m81atXW+YdZYf23CVQk4BCriYod5OABAabQFnI7d+/P2zcuDE8+OCDAVFGJuzpp58Os2fPjgKM0uvtt98e/812zz33hB9++CE899xz4ZFHHgkXXHBB2LBhQ5g5c2b87Jtvvglbt26NYu3nn3+OAozMGZ/TY8d3i0Lur7/+Cs8880y4/vrrw9y5cyvhFTNyScjxN0qxTz75ZMzSuUlAAhJoR0Ahp39IQAJDQaDcI0d27e677w433HDDST1y7777bvjuu+/CHXfcEcUdfWqzZs2KHN5+++34/9tuuy1m5JYvXx6zcoi39evXR5H3xRdfhMOHD8dMG9unn34a3nvvvXFC7siRI1EI3nrrreHKK6+M+zz++ONx/6uuuirue/DgwZMyclXibigGyJOQgAR6QkAh1xOsHlQCEug3garSarIBEVWc7JCE3NKlS08SUukzJj60EnJMqkj9eK2E3PHjx8MLL7wQrrnmmnEZuaLoayXkzMj123v8PQnkS0Ahl+/YabkEJFAgMBEhR0aO8icZOUqtTWbkONY777wTfv3113E9cp2EnD1yurUEJNANAYVcN7TcVwISGFgCExFyDz30UNseuVYZuWPHjnXskQPU999/H9auXRtLuIsXLw6sWbd9+/b4d8Qj5V1nrQ6sS2mYBLIgoJDLYpg0UgIS6ERgIkKOdeU6zVqt6pG78MILx2atsoDwggUL4nHWrFkTTjvttHGmHjhwIIq1vXv3xs8WLVoUM3RMZCivIzdnzpw4seLSSy/tdLp+LgEJSCASUMjpCBKQgAS6JEBm7dChQ2H69OmBXjhmrbKUCaLPTQISkEA/CSjk+knb35KABIaCANm3t956K+zatSuez3XXXRcX/T3jjDOG4vw8CQlIIB8CCrl8xkpLJSABCUhAAhKQwDgCCjkdQgISkIAEJCABCWRKQCGX6cBptgQkIAEJSEACElDI6QMSkIAEJCABCUggUwIKuUwHTrMlIAEJSEACEpCAQk4fkIAEJCABCUhAApkSUMhlOnCaLQEJSEACEpCABBRy+oAEJCABCUhAAhLIlIBCLtOB02wJSEACEpCABCSgkNMHJCABCUhAAhKQQKYEFHKZDpxmS0ACEpCABCQgAYWcPiABCUhAAhKQgAQyJaCQy3TgNFsCEpCABCQgAQko5PQBCUhAAhKQgAQkkCkBhVymA6fZEpCABCQgAQlIQCGnD0hAAhKQgAQkIIFMCSjkMh04zZaABCQgAQlIQAIKOX1AAhKQgAQkIAEJZEpAIZfpwGm2BCQgAQlIQAISUMjpAxKQgAQkIAEJSCBTAv8AS2+qewYAmXUAAAAASUVORK5CYII=">
          <a:extLst>
            <a:ext uri="{FF2B5EF4-FFF2-40B4-BE49-F238E27FC236}">
              <a16:creationId xmlns:a16="http://schemas.microsoft.com/office/drawing/2014/main" xmlns="" id="{8247A8F8-CFAA-4281-8660-2A6B46010AEE}"/>
            </a:ext>
          </a:extLst>
        </xdr:cNvPr>
        <xdr:cNvSpPr>
          <a:spLocks noChangeAspect="1" noChangeArrowheads="1"/>
        </xdr:cNvSpPr>
      </xdr:nvSpPr>
      <xdr:spPr bwMode="auto">
        <a:xfrm>
          <a:off x="8801100" y="15099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6"/>
  <sheetViews>
    <sheetView topLeftCell="A85" workbookViewId="0">
      <selection activeCell="J8" sqref="J8"/>
    </sheetView>
  </sheetViews>
  <sheetFormatPr defaultRowHeight="15" x14ac:dyDescent="0.25"/>
  <cols>
    <col min="1" max="1" width="6.5703125" style="4" customWidth="1"/>
    <col min="2" max="2" width="29.7109375" style="3" customWidth="1"/>
    <col min="3" max="3" width="19.42578125" style="3" customWidth="1"/>
    <col min="4" max="4" width="17.85546875" style="6" customWidth="1"/>
    <col min="5" max="5" width="17.140625" style="3" customWidth="1"/>
    <col min="6" max="6" width="23.28515625" style="3" customWidth="1"/>
    <col min="7" max="7" width="15.5703125" style="3" customWidth="1"/>
    <col min="8" max="8" width="20.5703125" style="3" customWidth="1"/>
    <col min="9" max="9" width="19.140625" style="3" customWidth="1"/>
    <col min="10" max="10" width="16" style="6" customWidth="1"/>
    <col min="11" max="11" width="13" style="6" customWidth="1"/>
    <col min="12" max="12" width="18.140625" style="6" customWidth="1"/>
    <col min="13" max="13" width="23.28515625" style="6" customWidth="1"/>
    <col min="14" max="14" width="14.5703125" style="6" customWidth="1"/>
    <col min="15" max="16384" width="9.140625" style="6"/>
  </cols>
  <sheetData>
    <row r="1" spans="1:9" x14ac:dyDescent="0.25">
      <c r="A1" s="13"/>
    </row>
    <row r="2" spans="1:9" x14ac:dyDescent="0.25">
      <c r="A2" s="13"/>
    </row>
    <row r="3" spans="1:9" s="54" customFormat="1" ht="47.25" x14ac:dyDescent="0.25">
      <c r="A3" s="35" t="s">
        <v>0</v>
      </c>
      <c r="B3" s="69" t="s">
        <v>1</v>
      </c>
      <c r="C3" s="43" t="s">
        <v>2</v>
      </c>
      <c r="D3" s="43" t="s">
        <v>1676</v>
      </c>
      <c r="E3" s="35" t="s">
        <v>3</v>
      </c>
      <c r="F3" s="43" t="s">
        <v>4</v>
      </c>
      <c r="G3" s="51" t="s">
        <v>1633</v>
      </c>
      <c r="H3" s="35" t="s">
        <v>1773</v>
      </c>
      <c r="I3" s="43" t="s">
        <v>1775</v>
      </c>
    </row>
    <row r="4" spans="1:9" x14ac:dyDescent="0.25">
      <c r="A4" s="4">
        <v>1</v>
      </c>
      <c r="B4" s="45" t="s">
        <v>488</v>
      </c>
      <c r="C4" s="10" t="s">
        <v>520</v>
      </c>
      <c r="D4" s="4" t="s">
        <v>1698</v>
      </c>
      <c r="E4" s="10">
        <v>1572</v>
      </c>
      <c r="F4" s="10">
        <v>2</v>
      </c>
      <c r="G4" s="10">
        <v>1</v>
      </c>
      <c r="H4" s="49">
        <f t="shared" ref="H4:H35" si="0">F4/E4</f>
        <v>1.2722646310432571E-3</v>
      </c>
      <c r="I4" s="49">
        <f t="shared" ref="I4:I35" si="1">G4/E4</f>
        <v>6.3613231552162855E-4</v>
      </c>
    </row>
    <row r="5" spans="1:9" x14ac:dyDescent="0.25">
      <c r="A5" s="4">
        <v>2</v>
      </c>
      <c r="B5" s="45" t="s">
        <v>488</v>
      </c>
      <c r="C5" s="10" t="s">
        <v>497</v>
      </c>
      <c r="D5" s="4" t="s">
        <v>1698</v>
      </c>
      <c r="E5" s="10">
        <v>565</v>
      </c>
      <c r="F5" s="10">
        <v>316</v>
      </c>
      <c r="G5" s="10">
        <v>17</v>
      </c>
      <c r="H5" s="49">
        <f t="shared" si="0"/>
        <v>0.55929203539823014</v>
      </c>
      <c r="I5" s="49">
        <f t="shared" si="1"/>
        <v>3.0088495575221239E-2</v>
      </c>
    </row>
    <row r="6" spans="1:9" x14ac:dyDescent="0.25">
      <c r="A6" s="4">
        <v>3</v>
      </c>
      <c r="B6" s="45" t="s">
        <v>488</v>
      </c>
      <c r="C6" s="10" t="s">
        <v>504</v>
      </c>
      <c r="D6" s="4" t="s">
        <v>1698</v>
      </c>
      <c r="E6" s="10">
        <v>812</v>
      </c>
      <c r="F6" s="10">
        <v>315</v>
      </c>
      <c r="G6" s="10">
        <v>0</v>
      </c>
      <c r="H6" s="49">
        <f t="shared" si="0"/>
        <v>0.38793103448275862</v>
      </c>
      <c r="I6" s="49">
        <f t="shared" si="1"/>
        <v>0</v>
      </c>
    </row>
    <row r="7" spans="1:9" x14ac:dyDescent="0.25">
      <c r="A7" s="4">
        <v>4</v>
      </c>
      <c r="B7" s="45" t="s">
        <v>488</v>
      </c>
      <c r="C7" s="10" t="s">
        <v>518</v>
      </c>
      <c r="D7" s="4" t="s">
        <v>1698</v>
      </c>
      <c r="E7" s="10">
        <v>1329</v>
      </c>
      <c r="F7" s="10">
        <v>3</v>
      </c>
      <c r="G7" s="10">
        <v>0</v>
      </c>
      <c r="H7" s="49">
        <f t="shared" si="0"/>
        <v>2.257336343115124E-3</v>
      </c>
      <c r="I7" s="49">
        <f t="shared" si="1"/>
        <v>0</v>
      </c>
    </row>
    <row r="8" spans="1:9" x14ac:dyDescent="0.25">
      <c r="A8" s="4">
        <v>5</v>
      </c>
      <c r="B8" s="45" t="s">
        <v>488</v>
      </c>
      <c r="C8" s="10" t="s">
        <v>498</v>
      </c>
      <c r="D8" s="4" t="s">
        <v>1698</v>
      </c>
      <c r="E8" s="10">
        <v>450</v>
      </c>
      <c r="F8" s="10">
        <v>0</v>
      </c>
      <c r="G8" s="10">
        <v>0</v>
      </c>
      <c r="H8" s="49">
        <f t="shared" si="0"/>
        <v>0</v>
      </c>
      <c r="I8" s="49">
        <f t="shared" si="1"/>
        <v>0</v>
      </c>
    </row>
    <row r="9" spans="1:9" x14ac:dyDescent="0.25">
      <c r="A9" s="4">
        <v>6</v>
      </c>
      <c r="B9" s="45" t="s">
        <v>488</v>
      </c>
      <c r="C9" s="10" t="s">
        <v>525</v>
      </c>
      <c r="D9" s="4" t="s">
        <v>1698</v>
      </c>
      <c r="E9" s="10">
        <v>1163</v>
      </c>
      <c r="F9" s="10">
        <v>50</v>
      </c>
      <c r="G9" s="10">
        <v>0</v>
      </c>
      <c r="H9" s="49">
        <f t="shared" si="0"/>
        <v>4.2992261392949267E-2</v>
      </c>
      <c r="I9" s="49">
        <f t="shared" si="1"/>
        <v>0</v>
      </c>
    </row>
    <row r="10" spans="1:9" x14ac:dyDescent="0.25">
      <c r="A10" s="4">
        <v>7</v>
      </c>
      <c r="B10" s="45" t="s">
        <v>488</v>
      </c>
      <c r="C10" s="10" t="s">
        <v>500</v>
      </c>
      <c r="D10" s="4" t="s">
        <v>1698</v>
      </c>
      <c r="E10" s="10">
        <v>602</v>
      </c>
      <c r="F10" s="10">
        <v>56</v>
      </c>
      <c r="G10" s="10">
        <v>1</v>
      </c>
      <c r="H10" s="49">
        <f t="shared" si="0"/>
        <v>9.3023255813953487E-2</v>
      </c>
      <c r="I10" s="49">
        <f t="shared" si="1"/>
        <v>1.6611295681063123E-3</v>
      </c>
    </row>
    <row r="11" spans="1:9" x14ac:dyDescent="0.25">
      <c r="A11" s="4">
        <v>8</v>
      </c>
      <c r="B11" s="45" t="s">
        <v>488</v>
      </c>
      <c r="C11" s="10" t="s">
        <v>503</v>
      </c>
      <c r="D11" s="4" t="s">
        <v>1698</v>
      </c>
      <c r="E11" s="10">
        <v>544</v>
      </c>
      <c r="F11" s="10">
        <v>175</v>
      </c>
      <c r="G11" s="10">
        <v>0</v>
      </c>
      <c r="H11" s="49">
        <f t="shared" si="0"/>
        <v>0.32169117647058826</v>
      </c>
      <c r="I11" s="49">
        <f t="shared" si="1"/>
        <v>0</v>
      </c>
    </row>
    <row r="12" spans="1:9" x14ac:dyDescent="0.25">
      <c r="A12" s="4">
        <v>9</v>
      </c>
      <c r="B12" s="45" t="s">
        <v>488</v>
      </c>
      <c r="C12" s="10" t="s">
        <v>505</v>
      </c>
      <c r="D12" s="4" t="s">
        <v>1698</v>
      </c>
      <c r="E12" s="10">
        <v>408</v>
      </c>
      <c r="F12" s="10">
        <v>49</v>
      </c>
      <c r="G12" s="10">
        <v>3</v>
      </c>
      <c r="H12" s="49">
        <f t="shared" si="0"/>
        <v>0.12009803921568628</v>
      </c>
      <c r="I12" s="49">
        <f t="shared" si="1"/>
        <v>7.3529411764705881E-3</v>
      </c>
    </row>
    <row r="13" spans="1:9" x14ac:dyDescent="0.25">
      <c r="A13" s="4">
        <v>10</v>
      </c>
      <c r="B13" s="45" t="s">
        <v>488</v>
      </c>
      <c r="C13" s="10" t="s">
        <v>508</v>
      </c>
      <c r="D13" s="4" t="s">
        <v>1698</v>
      </c>
      <c r="E13" s="10">
        <v>658</v>
      </c>
      <c r="F13" s="10">
        <v>4</v>
      </c>
      <c r="G13" s="10">
        <v>0</v>
      </c>
      <c r="H13" s="49">
        <f t="shared" si="0"/>
        <v>6.0790273556231003E-3</v>
      </c>
      <c r="I13" s="49">
        <f t="shared" si="1"/>
        <v>0</v>
      </c>
    </row>
    <row r="14" spans="1:9" x14ac:dyDescent="0.25">
      <c r="A14" s="4">
        <v>11</v>
      </c>
      <c r="B14" s="45" t="s">
        <v>488</v>
      </c>
      <c r="C14" s="10" t="s">
        <v>514</v>
      </c>
      <c r="D14" s="4" t="s">
        <v>1698</v>
      </c>
      <c r="E14" s="10">
        <v>1127</v>
      </c>
      <c r="F14" s="10">
        <v>335</v>
      </c>
      <c r="G14" s="10">
        <v>1</v>
      </c>
      <c r="H14" s="49">
        <f t="shared" si="0"/>
        <v>0.29724933451641528</v>
      </c>
      <c r="I14" s="49">
        <f t="shared" si="1"/>
        <v>8.8731144631765753E-4</v>
      </c>
    </row>
    <row r="15" spans="1:9" x14ac:dyDescent="0.25">
      <c r="A15" s="4">
        <v>12</v>
      </c>
      <c r="B15" s="45" t="s">
        <v>488</v>
      </c>
      <c r="C15" s="10" t="s">
        <v>495</v>
      </c>
      <c r="D15" s="4" t="s">
        <v>1698</v>
      </c>
      <c r="E15" s="10">
        <v>372</v>
      </c>
      <c r="F15" s="10">
        <v>128</v>
      </c>
      <c r="G15" s="10">
        <v>0</v>
      </c>
      <c r="H15" s="49">
        <f t="shared" si="0"/>
        <v>0.34408602150537637</v>
      </c>
      <c r="I15" s="49">
        <f t="shared" si="1"/>
        <v>0</v>
      </c>
    </row>
    <row r="16" spans="1:9" x14ac:dyDescent="0.25">
      <c r="A16" s="4">
        <v>13</v>
      </c>
      <c r="B16" s="45" t="s">
        <v>488</v>
      </c>
      <c r="C16" s="10" t="s">
        <v>492</v>
      </c>
      <c r="D16" s="4" t="s">
        <v>1698</v>
      </c>
      <c r="E16" s="10">
        <v>705</v>
      </c>
      <c r="F16" s="10">
        <v>2</v>
      </c>
      <c r="G16" s="10">
        <v>2</v>
      </c>
      <c r="H16" s="49">
        <f t="shared" si="0"/>
        <v>2.8368794326241137E-3</v>
      </c>
      <c r="I16" s="49">
        <f t="shared" si="1"/>
        <v>2.8368794326241137E-3</v>
      </c>
    </row>
    <row r="17" spans="1:9" x14ac:dyDescent="0.25">
      <c r="A17" s="4">
        <v>14</v>
      </c>
      <c r="B17" s="45" t="s">
        <v>488</v>
      </c>
      <c r="C17" s="10" t="s">
        <v>513</v>
      </c>
      <c r="D17" s="4" t="s">
        <v>1698</v>
      </c>
      <c r="E17" s="10">
        <v>677</v>
      </c>
      <c r="F17" s="10">
        <v>3</v>
      </c>
      <c r="G17" s="10">
        <v>0</v>
      </c>
      <c r="H17" s="49">
        <f t="shared" si="0"/>
        <v>4.4313146233382573E-3</v>
      </c>
      <c r="I17" s="49">
        <f t="shared" si="1"/>
        <v>0</v>
      </c>
    </row>
    <row r="18" spans="1:9" x14ac:dyDescent="0.25">
      <c r="A18" s="4">
        <v>15</v>
      </c>
      <c r="B18" s="45" t="s">
        <v>488</v>
      </c>
      <c r="C18" s="10" t="s">
        <v>516</v>
      </c>
      <c r="D18" s="4" t="s">
        <v>1698</v>
      </c>
      <c r="E18" s="10">
        <v>863</v>
      </c>
      <c r="F18" s="10">
        <v>273</v>
      </c>
      <c r="G18" s="10">
        <v>0</v>
      </c>
      <c r="H18" s="49">
        <f t="shared" si="0"/>
        <v>0.31633835457705678</v>
      </c>
      <c r="I18" s="49">
        <f t="shared" si="1"/>
        <v>0</v>
      </c>
    </row>
    <row r="19" spans="1:9" x14ac:dyDescent="0.25">
      <c r="A19" s="4">
        <v>16</v>
      </c>
      <c r="B19" s="45" t="s">
        <v>488</v>
      </c>
      <c r="C19" s="10" t="s">
        <v>521</v>
      </c>
      <c r="D19" s="4" t="s">
        <v>1698</v>
      </c>
      <c r="E19" s="10">
        <v>1420</v>
      </c>
      <c r="F19" s="10">
        <v>408</v>
      </c>
      <c r="G19" s="10">
        <v>2</v>
      </c>
      <c r="H19" s="49">
        <f t="shared" si="0"/>
        <v>0.28732394366197184</v>
      </c>
      <c r="I19" s="49">
        <f t="shared" si="1"/>
        <v>1.4084507042253522E-3</v>
      </c>
    </row>
    <row r="20" spans="1:9" x14ac:dyDescent="0.25">
      <c r="A20" s="4">
        <v>17</v>
      </c>
      <c r="B20" s="45" t="s">
        <v>488</v>
      </c>
      <c r="C20" s="10" t="s">
        <v>509</v>
      </c>
      <c r="D20" s="4" t="s">
        <v>1698</v>
      </c>
      <c r="E20" s="10">
        <v>467</v>
      </c>
      <c r="F20" s="10">
        <v>0</v>
      </c>
      <c r="G20" s="10">
        <v>1</v>
      </c>
      <c r="H20" s="49">
        <f t="shared" si="0"/>
        <v>0</v>
      </c>
      <c r="I20" s="49">
        <f t="shared" si="1"/>
        <v>2.1413276231263384E-3</v>
      </c>
    </row>
    <row r="21" spans="1:9" x14ac:dyDescent="0.25">
      <c r="A21" s="4">
        <v>18</v>
      </c>
      <c r="B21" s="45" t="s">
        <v>488</v>
      </c>
      <c r="C21" s="10" t="s">
        <v>490</v>
      </c>
      <c r="D21" s="4" t="s">
        <v>1698</v>
      </c>
      <c r="E21" s="10">
        <v>106</v>
      </c>
      <c r="F21" s="10">
        <v>12</v>
      </c>
      <c r="G21" s="10">
        <v>0</v>
      </c>
      <c r="H21" s="49">
        <f t="shared" si="0"/>
        <v>0.11320754716981132</v>
      </c>
      <c r="I21" s="49">
        <f t="shared" si="1"/>
        <v>0</v>
      </c>
    </row>
    <row r="22" spans="1:9" x14ac:dyDescent="0.25">
      <c r="A22" s="4">
        <v>19</v>
      </c>
      <c r="B22" s="45" t="s">
        <v>488</v>
      </c>
      <c r="C22" s="10" t="s">
        <v>523</v>
      </c>
      <c r="D22" s="4" t="s">
        <v>1698</v>
      </c>
      <c r="E22" s="10">
        <v>358</v>
      </c>
      <c r="F22" s="10">
        <v>6</v>
      </c>
      <c r="G22" s="10">
        <v>0</v>
      </c>
      <c r="H22" s="49">
        <f t="shared" si="0"/>
        <v>1.6759776536312849E-2</v>
      </c>
      <c r="I22" s="49">
        <f t="shared" si="1"/>
        <v>0</v>
      </c>
    </row>
    <row r="23" spans="1:9" x14ac:dyDescent="0.25">
      <c r="A23" s="4">
        <v>20</v>
      </c>
      <c r="B23" s="45" t="s">
        <v>488</v>
      </c>
      <c r="C23" s="10" t="s">
        <v>522</v>
      </c>
      <c r="D23" s="4" t="s">
        <v>1698</v>
      </c>
      <c r="E23" s="10">
        <v>463</v>
      </c>
      <c r="F23" s="10">
        <v>1</v>
      </c>
      <c r="G23" s="10">
        <v>0</v>
      </c>
      <c r="H23" s="49">
        <f t="shared" si="0"/>
        <v>2.1598272138228943E-3</v>
      </c>
      <c r="I23" s="49">
        <f t="shared" si="1"/>
        <v>0</v>
      </c>
    </row>
    <row r="24" spans="1:9" x14ac:dyDescent="0.25">
      <c r="A24" s="4">
        <v>21</v>
      </c>
      <c r="B24" s="45" t="s">
        <v>488</v>
      </c>
      <c r="C24" s="10" t="s">
        <v>519</v>
      </c>
      <c r="D24" s="4" t="s">
        <v>1698</v>
      </c>
      <c r="E24" s="10">
        <v>836</v>
      </c>
      <c r="F24" s="10">
        <v>21</v>
      </c>
      <c r="G24" s="10">
        <v>0</v>
      </c>
      <c r="H24" s="49">
        <f t="shared" si="0"/>
        <v>2.5119617224880382E-2</v>
      </c>
      <c r="I24" s="49">
        <f t="shared" si="1"/>
        <v>0</v>
      </c>
    </row>
    <row r="25" spans="1:9" x14ac:dyDescent="0.25">
      <c r="A25" s="4">
        <v>22</v>
      </c>
      <c r="B25" s="45" t="s">
        <v>488</v>
      </c>
      <c r="C25" s="10" t="s">
        <v>512</v>
      </c>
      <c r="D25" s="4" t="s">
        <v>1698</v>
      </c>
      <c r="E25" s="10">
        <v>711</v>
      </c>
      <c r="F25" s="10">
        <v>1</v>
      </c>
      <c r="G25" s="10">
        <v>2</v>
      </c>
      <c r="H25" s="49">
        <f t="shared" si="0"/>
        <v>1.4064697609001407E-3</v>
      </c>
      <c r="I25" s="49">
        <f t="shared" si="1"/>
        <v>2.8129395218002813E-3</v>
      </c>
    </row>
    <row r="26" spans="1:9" x14ac:dyDescent="0.25">
      <c r="A26" s="4">
        <v>23</v>
      </c>
      <c r="B26" s="45" t="s">
        <v>488</v>
      </c>
      <c r="C26" s="10" t="s">
        <v>511</v>
      </c>
      <c r="D26" s="4" t="s">
        <v>1698</v>
      </c>
      <c r="E26" s="10">
        <v>991</v>
      </c>
      <c r="F26" s="10">
        <v>418</v>
      </c>
      <c r="G26" s="10">
        <v>92</v>
      </c>
      <c r="H26" s="49">
        <f t="shared" si="0"/>
        <v>0.42179616548940463</v>
      </c>
      <c r="I26" s="49">
        <f t="shared" si="1"/>
        <v>9.2835519677093845E-2</v>
      </c>
    </row>
    <row r="27" spans="1:9" x14ac:dyDescent="0.25">
      <c r="A27" s="4">
        <v>24</v>
      </c>
      <c r="B27" s="45" t="s">
        <v>488</v>
      </c>
      <c r="C27" s="10" t="s">
        <v>510</v>
      </c>
      <c r="D27" s="4" t="s">
        <v>1698</v>
      </c>
      <c r="E27" s="10">
        <v>719</v>
      </c>
      <c r="F27" s="10">
        <v>286</v>
      </c>
      <c r="G27" s="10">
        <v>5</v>
      </c>
      <c r="H27" s="49">
        <f t="shared" si="0"/>
        <v>0.39777468706536856</v>
      </c>
      <c r="I27" s="49">
        <f t="shared" si="1"/>
        <v>6.954102920723227E-3</v>
      </c>
    </row>
    <row r="28" spans="1:9" x14ac:dyDescent="0.25">
      <c r="A28" s="4">
        <v>25</v>
      </c>
      <c r="B28" s="45" t="s">
        <v>488</v>
      </c>
      <c r="C28" s="10" t="s">
        <v>515</v>
      </c>
      <c r="D28" s="4" t="s">
        <v>1698</v>
      </c>
      <c r="E28" s="10">
        <v>933</v>
      </c>
      <c r="F28" s="10">
        <v>76</v>
      </c>
      <c r="G28" s="10">
        <v>2</v>
      </c>
      <c r="H28" s="49">
        <f t="shared" si="0"/>
        <v>8.1457663451232579E-2</v>
      </c>
      <c r="I28" s="49">
        <f t="shared" si="1"/>
        <v>2.1436227224008574E-3</v>
      </c>
    </row>
    <row r="29" spans="1:9" x14ac:dyDescent="0.25">
      <c r="A29" s="4">
        <v>26</v>
      </c>
      <c r="B29" s="45" t="s">
        <v>488</v>
      </c>
      <c r="C29" s="10" t="s">
        <v>517</v>
      </c>
      <c r="D29" s="4" t="s">
        <v>1698</v>
      </c>
      <c r="E29" s="10">
        <v>930</v>
      </c>
      <c r="F29" s="10">
        <v>5</v>
      </c>
      <c r="G29" s="10">
        <v>0</v>
      </c>
      <c r="H29" s="49">
        <f t="shared" si="0"/>
        <v>5.3763440860215058E-3</v>
      </c>
      <c r="I29" s="49">
        <f t="shared" si="1"/>
        <v>0</v>
      </c>
    </row>
    <row r="30" spans="1:9" x14ac:dyDescent="0.25">
      <c r="A30" s="4">
        <v>27</v>
      </c>
      <c r="B30" s="45" t="s">
        <v>488</v>
      </c>
      <c r="C30" s="10" t="s">
        <v>506</v>
      </c>
      <c r="D30" s="4" t="s">
        <v>1698</v>
      </c>
      <c r="E30" s="10">
        <v>794</v>
      </c>
      <c r="F30" s="10">
        <v>14</v>
      </c>
      <c r="G30" s="10">
        <v>0</v>
      </c>
      <c r="H30" s="49">
        <f t="shared" si="0"/>
        <v>1.7632241813602016E-2</v>
      </c>
      <c r="I30" s="49">
        <f t="shared" si="1"/>
        <v>0</v>
      </c>
    </row>
    <row r="31" spans="1:9" x14ac:dyDescent="0.25">
      <c r="A31" s="4">
        <v>28</v>
      </c>
      <c r="B31" s="45" t="s">
        <v>488</v>
      </c>
      <c r="C31" s="10" t="s">
        <v>507</v>
      </c>
      <c r="D31" s="4" t="s">
        <v>1698</v>
      </c>
      <c r="E31" s="10">
        <v>507</v>
      </c>
      <c r="F31" s="10">
        <v>1</v>
      </c>
      <c r="G31" s="10">
        <v>2</v>
      </c>
      <c r="H31" s="49">
        <f t="shared" si="0"/>
        <v>1.9723865877712033E-3</v>
      </c>
      <c r="I31" s="49">
        <f t="shared" si="1"/>
        <v>3.9447731755424065E-3</v>
      </c>
    </row>
    <row r="32" spans="1:9" x14ac:dyDescent="0.25">
      <c r="A32" s="4">
        <v>29</v>
      </c>
      <c r="B32" s="45" t="s">
        <v>488</v>
      </c>
      <c r="C32" s="10" t="s">
        <v>236</v>
      </c>
      <c r="D32" s="4" t="s">
        <v>1698</v>
      </c>
      <c r="E32" s="10">
        <v>396</v>
      </c>
      <c r="F32" s="10">
        <v>0</v>
      </c>
      <c r="G32" s="10">
        <v>1</v>
      </c>
      <c r="H32" s="49">
        <f t="shared" si="0"/>
        <v>0</v>
      </c>
      <c r="I32" s="49">
        <f t="shared" si="1"/>
        <v>2.5252525252525255E-3</v>
      </c>
    </row>
    <row r="33" spans="1:9" x14ac:dyDescent="0.25">
      <c r="A33" s="4">
        <v>30</v>
      </c>
      <c r="B33" s="45" t="s">
        <v>488</v>
      </c>
      <c r="C33" s="10" t="s">
        <v>501</v>
      </c>
      <c r="D33" s="4" t="s">
        <v>1698</v>
      </c>
      <c r="E33" s="10">
        <v>713</v>
      </c>
      <c r="F33" s="10">
        <v>2</v>
      </c>
      <c r="G33" s="10">
        <v>0</v>
      </c>
      <c r="H33" s="49">
        <f t="shared" si="0"/>
        <v>2.8050490883590462E-3</v>
      </c>
      <c r="I33" s="49">
        <f t="shared" si="1"/>
        <v>0</v>
      </c>
    </row>
    <row r="34" spans="1:9" x14ac:dyDescent="0.25">
      <c r="A34" s="4">
        <v>31</v>
      </c>
      <c r="B34" s="45" t="s">
        <v>488</v>
      </c>
      <c r="C34" s="10" t="s">
        <v>489</v>
      </c>
      <c r="D34" s="4" t="s">
        <v>1698</v>
      </c>
      <c r="E34" s="10">
        <v>141</v>
      </c>
      <c r="F34" s="10">
        <v>0</v>
      </c>
      <c r="G34" s="10">
        <v>0</v>
      </c>
      <c r="H34" s="49">
        <f t="shared" si="0"/>
        <v>0</v>
      </c>
      <c r="I34" s="49">
        <f t="shared" si="1"/>
        <v>0</v>
      </c>
    </row>
    <row r="35" spans="1:9" x14ac:dyDescent="0.25">
      <c r="A35" s="4">
        <v>32</v>
      </c>
      <c r="B35" s="45" t="s">
        <v>488</v>
      </c>
      <c r="C35" s="10" t="s">
        <v>524</v>
      </c>
      <c r="D35" s="4" t="s">
        <v>1698</v>
      </c>
      <c r="E35" s="10">
        <v>465</v>
      </c>
      <c r="F35" s="10">
        <v>170</v>
      </c>
      <c r="G35" s="10">
        <v>1</v>
      </c>
      <c r="H35" s="49">
        <f t="shared" si="0"/>
        <v>0.36559139784946237</v>
      </c>
      <c r="I35" s="49">
        <f t="shared" si="1"/>
        <v>2.1505376344086021E-3</v>
      </c>
    </row>
    <row r="36" spans="1:9" x14ac:dyDescent="0.25">
      <c r="A36" s="4">
        <v>33</v>
      </c>
      <c r="B36" s="45" t="s">
        <v>488</v>
      </c>
      <c r="C36" s="10" t="s">
        <v>494</v>
      </c>
      <c r="D36" s="4" t="s">
        <v>1698</v>
      </c>
      <c r="E36" s="10">
        <v>675</v>
      </c>
      <c r="F36" s="10">
        <v>206</v>
      </c>
      <c r="G36" s="10">
        <v>0</v>
      </c>
      <c r="H36" s="49">
        <f t="shared" ref="H36:H67" si="2">F36/E36</f>
        <v>0.30518518518518517</v>
      </c>
      <c r="I36" s="49">
        <f t="shared" ref="I36:I67" si="3">G36/E36</f>
        <v>0</v>
      </c>
    </row>
    <row r="37" spans="1:9" x14ac:dyDescent="0.25">
      <c r="A37" s="4">
        <v>34</v>
      </c>
      <c r="B37" s="45" t="s">
        <v>488</v>
      </c>
      <c r="C37" s="10" t="s">
        <v>493</v>
      </c>
      <c r="D37" s="4" t="s">
        <v>1698</v>
      </c>
      <c r="E37" s="10">
        <v>557</v>
      </c>
      <c r="F37" s="10">
        <v>3</v>
      </c>
      <c r="G37" s="10">
        <v>0</v>
      </c>
      <c r="H37" s="49">
        <f t="shared" si="2"/>
        <v>5.3859964093357273E-3</v>
      </c>
      <c r="I37" s="49">
        <f t="shared" si="3"/>
        <v>0</v>
      </c>
    </row>
    <row r="38" spans="1:9" x14ac:dyDescent="0.25">
      <c r="A38" s="4">
        <v>35</v>
      </c>
      <c r="B38" s="45" t="s">
        <v>488</v>
      </c>
      <c r="C38" s="10" t="s">
        <v>496</v>
      </c>
      <c r="D38" s="4" t="s">
        <v>1698</v>
      </c>
      <c r="E38" s="10">
        <v>1017</v>
      </c>
      <c r="F38" s="10">
        <v>3</v>
      </c>
      <c r="G38" s="10">
        <v>0</v>
      </c>
      <c r="H38" s="49">
        <f t="shared" si="2"/>
        <v>2.9498525073746312E-3</v>
      </c>
      <c r="I38" s="49">
        <f t="shared" si="3"/>
        <v>0</v>
      </c>
    </row>
    <row r="39" spans="1:9" x14ac:dyDescent="0.25">
      <c r="A39" s="4">
        <v>36</v>
      </c>
      <c r="B39" s="45" t="s">
        <v>488</v>
      </c>
      <c r="C39" s="10" t="s">
        <v>491</v>
      </c>
      <c r="D39" s="4" t="s">
        <v>1698</v>
      </c>
      <c r="E39" s="10">
        <v>800</v>
      </c>
      <c r="F39" s="10">
        <v>5</v>
      </c>
      <c r="G39" s="10">
        <v>0</v>
      </c>
      <c r="H39" s="49">
        <f t="shared" si="2"/>
        <v>6.2500000000000003E-3</v>
      </c>
      <c r="I39" s="49">
        <f t="shared" si="3"/>
        <v>0</v>
      </c>
    </row>
    <row r="40" spans="1:9" x14ac:dyDescent="0.25">
      <c r="A40" s="4">
        <v>37</v>
      </c>
      <c r="B40" s="45" t="s">
        <v>488</v>
      </c>
      <c r="C40" s="10" t="s">
        <v>499</v>
      </c>
      <c r="D40" s="4" t="s">
        <v>1698</v>
      </c>
      <c r="E40" s="10">
        <v>328</v>
      </c>
      <c r="F40" s="10">
        <v>0</v>
      </c>
      <c r="G40" s="10">
        <v>0</v>
      </c>
      <c r="H40" s="49">
        <f t="shared" si="2"/>
        <v>0</v>
      </c>
      <c r="I40" s="49">
        <f t="shared" si="3"/>
        <v>0</v>
      </c>
    </row>
    <row r="41" spans="1:9" x14ac:dyDescent="0.25">
      <c r="A41" s="4">
        <v>38</v>
      </c>
      <c r="B41" s="45" t="s">
        <v>488</v>
      </c>
      <c r="C41" s="10" t="s">
        <v>502</v>
      </c>
      <c r="D41" s="4" t="s">
        <v>1698</v>
      </c>
      <c r="E41" s="10">
        <v>356</v>
      </c>
      <c r="F41" s="10">
        <v>1</v>
      </c>
      <c r="G41" s="10">
        <v>1</v>
      </c>
      <c r="H41" s="49">
        <f t="shared" si="2"/>
        <v>2.8089887640449437E-3</v>
      </c>
      <c r="I41" s="49">
        <f t="shared" si="3"/>
        <v>2.8089887640449437E-3</v>
      </c>
    </row>
    <row r="42" spans="1:9" x14ac:dyDescent="0.25">
      <c r="A42" s="4">
        <v>39</v>
      </c>
      <c r="B42" s="45" t="s">
        <v>740</v>
      </c>
      <c r="C42" s="10" t="s">
        <v>747</v>
      </c>
      <c r="D42" s="4" t="s">
        <v>1698</v>
      </c>
      <c r="E42" s="10">
        <v>429</v>
      </c>
      <c r="F42" s="10">
        <v>169</v>
      </c>
      <c r="G42" s="10">
        <v>18</v>
      </c>
      <c r="H42" s="49">
        <f t="shared" si="2"/>
        <v>0.39393939393939392</v>
      </c>
      <c r="I42" s="49">
        <f t="shared" si="3"/>
        <v>4.195804195804196E-2</v>
      </c>
    </row>
    <row r="43" spans="1:9" x14ac:dyDescent="0.25">
      <c r="A43" s="4">
        <v>40</v>
      </c>
      <c r="B43" s="45" t="s">
        <v>740</v>
      </c>
      <c r="C43" s="10" t="s">
        <v>750</v>
      </c>
      <c r="D43" s="4" t="s">
        <v>1698</v>
      </c>
      <c r="E43" s="10">
        <v>829</v>
      </c>
      <c r="F43" s="10">
        <v>307</v>
      </c>
      <c r="G43" s="10">
        <v>3</v>
      </c>
      <c r="H43" s="49">
        <f t="shared" si="2"/>
        <v>0.3703256936067551</v>
      </c>
      <c r="I43" s="49">
        <f t="shared" si="3"/>
        <v>3.6188178528347406E-3</v>
      </c>
    </row>
    <row r="44" spans="1:9" x14ac:dyDescent="0.25">
      <c r="A44" s="4">
        <v>41</v>
      </c>
      <c r="B44" s="45" t="s">
        <v>740</v>
      </c>
      <c r="C44" s="10" t="s">
        <v>758</v>
      </c>
      <c r="D44" s="4" t="s">
        <v>1698</v>
      </c>
      <c r="E44" s="10">
        <v>478</v>
      </c>
      <c r="F44" s="10">
        <v>187</v>
      </c>
      <c r="G44" s="10">
        <v>185</v>
      </c>
      <c r="H44" s="49">
        <f t="shared" si="2"/>
        <v>0.39121338912133891</v>
      </c>
      <c r="I44" s="49">
        <f t="shared" si="3"/>
        <v>0.38702928870292885</v>
      </c>
    </row>
    <row r="45" spans="1:9" x14ac:dyDescent="0.25">
      <c r="A45" s="4">
        <v>42</v>
      </c>
      <c r="B45" s="45" t="s">
        <v>740</v>
      </c>
      <c r="C45" s="10" t="s">
        <v>744</v>
      </c>
      <c r="D45" s="4" t="s">
        <v>1699</v>
      </c>
      <c r="E45" s="10">
        <v>232</v>
      </c>
      <c r="F45" s="10">
        <v>0</v>
      </c>
      <c r="G45" s="10">
        <v>0</v>
      </c>
      <c r="H45" s="49">
        <f t="shared" si="2"/>
        <v>0</v>
      </c>
      <c r="I45" s="49">
        <f t="shared" si="3"/>
        <v>0</v>
      </c>
    </row>
    <row r="46" spans="1:9" x14ac:dyDescent="0.25">
      <c r="A46" s="4">
        <v>43</v>
      </c>
      <c r="B46" s="45" t="s">
        <v>740</v>
      </c>
      <c r="C46" s="10" t="s">
        <v>755</v>
      </c>
      <c r="D46" s="4" t="s">
        <v>1698</v>
      </c>
      <c r="E46" s="10">
        <v>927</v>
      </c>
      <c r="F46" s="10">
        <v>472</v>
      </c>
      <c r="G46" s="10">
        <v>403</v>
      </c>
      <c r="H46" s="49">
        <f t="shared" si="2"/>
        <v>0.50916936353829556</v>
      </c>
      <c r="I46" s="49">
        <f t="shared" si="3"/>
        <v>0.43473570658036675</v>
      </c>
    </row>
    <row r="47" spans="1:9" x14ac:dyDescent="0.25">
      <c r="A47" s="4">
        <v>44</v>
      </c>
      <c r="B47" s="45" t="s">
        <v>740</v>
      </c>
      <c r="C47" s="10" t="s">
        <v>753</v>
      </c>
      <c r="D47" s="4" t="s">
        <v>1698</v>
      </c>
      <c r="E47" s="10">
        <v>1269</v>
      </c>
      <c r="F47" s="10">
        <v>440</v>
      </c>
      <c r="G47" s="10">
        <v>23</v>
      </c>
      <c r="H47" s="49">
        <f t="shared" si="2"/>
        <v>0.34672970843183609</v>
      </c>
      <c r="I47" s="49">
        <f t="shared" si="3"/>
        <v>1.8124507486209612E-2</v>
      </c>
    </row>
    <row r="48" spans="1:9" x14ac:dyDescent="0.25">
      <c r="A48" s="4">
        <v>45</v>
      </c>
      <c r="B48" s="45" t="s">
        <v>740</v>
      </c>
      <c r="C48" s="10" t="s">
        <v>749</v>
      </c>
      <c r="D48" s="4" t="s">
        <v>1698</v>
      </c>
      <c r="E48" s="10">
        <v>985</v>
      </c>
      <c r="F48" s="10">
        <v>428</v>
      </c>
      <c r="G48" s="10">
        <v>0</v>
      </c>
      <c r="H48" s="49">
        <f t="shared" si="2"/>
        <v>0.43451776649746193</v>
      </c>
      <c r="I48" s="49">
        <f t="shared" si="3"/>
        <v>0</v>
      </c>
    </row>
    <row r="49" spans="1:9" x14ac:dyDescent="0.25">
      <c r="A49" s="4">
        <v>46</v>
      </c>
      <c r="B49" s="45" t="s">
        <v>740</v>
      </c>
      <c r="C49" s="10" t="s">
        <v>748</v>
      </c>
      <c r="D49" s="4" t="s">
        <v>1698</v>
      </c>
      <c r="E49" s="10">
        <v>1334</v>
      </c>
      <c r="F49" s="10">
        <v>562</v>
      </c>
      <c r="G49" s="10">
        <v>5</v>
      </c>
      <c r="H49" s="49">
        <f t="shared" si="2"/>
        <v>0.42128935532233885</v>
      </c>
      <c r="I49" s="49">
        <f t="shared" si="3"/>
        <v>3.7481259370314842E-3</v>
      </c>
    </row>
    <row r="50" spans="1:9" x14ac:dyDescent="0.25">
      <c r="A50" s="4">
        <v>47</v>
      </c>
      <c r="B50" s="45" t="s">
        <v>740</v>
      </c>
      <c r="C50" s="10" t="s">
        <v>751</v>
      </c>
      <c r="D50" s="4" t="s">
        <v>1698</v>
      </c>
      <c r="E50" s="10">
        <v>1621</v>
      </c>
      <c r="F50" s="10">
        <v>953</v>
      </c>
      <c r="G50" s="10">
        <v>1701</v>
      </c>
      <c r="H50" s="49">
        <f t="shared" si="2"/>
        <v>0.58790869833436155</v>
      </c>
      <c r="I50" s="49">
        <f t="shared" si="3"/>
        <v>1.0493522516964837</v>
      </c>
    </row>
    <row r="51" spans="1:9" x14ac:dyDescent="0.25">
      <c r="A51" s="4">
        <v>48</v>
      </c>
      <c r="B51" s="45" t="s">
        <v>740</v>
      </c>
      <c r="C51" s="10" t="s">
        <v>746</v>
      </c>
      <c r="D51" s="4" t="s">
        <v>1698</v>
      </c>
      <c r="E51" s="10">
        <v>912</v>
      </c>
      <c r="F51" s="10">
        <v>2</v>
      </c>
      <c r="G51" s="10">
        <v>1</v>
      </c>
      <c r="H51" s="49">
        <f t="shared" si="2"/>
        <v>2.1929824561403508E-3</v>
      </c>
      <c r="I51" s="49">
        <f t="shared" si="3"/>
        <v>1.0964912280701754E-3</v>
      </c>
    </row>
    <row r="52" spans="1:9" x14ac:dyDescent="0.25">
      <c r="A52" s="4">
        <v>49</v>
      </c>
      <c r="B52" s="45" t="s">
        <v>740</v>
      </c>
      <c r="C52" s="10" t="s">
        <v>743</v>
      </c>
      <c r="D52" s="4" t="s">
        <v>1698</v>
      </c>
      <c r="E52" s="10">
        <v>1434</v>
      </c>
      <c r="F52" s="10">
        <v>526</v>
      </c>
      <c r="G52" s="10">
        <v>23</v>
      </c>
      <c r="H52" s="49">
        <f t="shared" si="2"/>
        <v>0.36680613668061368</v>
      </c>
      <c r="I52" s="49">
        <f t="shared" si="3"/>
        <v>1.6039051603905161E-2</v>
      </c>
    </row>
    <row r="53" spans="1:9" x14ac:dyDescent="0.25">
      <c r="A53" s="4">
        <v>50</v>
      </c>
      <c r="B53" s="45" t="s">
        <v>740</v>
      </c>
      <c r="C53" s="10" t="s">
        <v>352</v>
      </c>
      <c r="D53" s="4" t="s">
        <v>1698</v>
      </c>
      <c r="E53" s="10">
        <v>1587</v>
      </c>
      <c r="F53" s="10">
        <v>601</v>
      </c>
      <c r="G53" s="10">
        <v>2</v>
      </c>
      <c r="H53" s="49">
        <f t="shared" si="2"/>
        <v>0.37870195337114054</v>
      </c>
      <c r="I53" s="49">
        <f t="shared" si="3"/>
        <v>1.260239445494644E-3</v>
      </c>
    </row>
    <row r="54" spans="1:9" x14ac:dyDescent="0.25">
      <c r="A54" s="4">
        <v>51</v>
      </c>
      <c r="B54" s="45" t="s">
        <v>740</v>
      </c>
      <c r="C54" s="10" t="s">
        <v>742</v>
      </c>
      <c r="D54" s="4" t="s">
        <v>1698</v>
      </c>
      <c r="E54" s="10">
        <v>1038</v>
      </c>
      <c r="F54" s="10">
        <v>410</v>
      </c>
      <c r="G54" s="10">
        <v>0</v>
      </c>
      <c r="H54" s="49">
        <f t="shared" si="2"/>
        <v>0.39499036608863197</v>
      </c>
      <c r="I54" s="49">
        <f t="shared" si="3"/>
        <v>0</v>
      </c>
    </row>
    <row r="55" spans="1:9" x14ac:dyDescent="0.25">
      <c r="A55" s="4">
        <v>52</v>
      </c>
      <c r="B55" s="45" t="s">
        <v>740</v>
      </c>
      <c r="C55" s="10" t="s">
        <v>741</v>
      </c>
      <c r="D55" s="4" t="s">
        <v>1700</v>
      </c>
      <c r="E55" s="10">
        <v>1288</v>
      </c>
      <c r="F55" s="10">
        <v>10</v>
      </c>
      <c r="G55" s="10">
        <v>0</v>
      </c>
      <c r="H55" s="49">
        <f t="shared" si="2"/>
        <v>7.763975155279503E-3</v>
      </c>
      <c r="I55" s="49">
        <f t="shared" si="3"/>
        <v>0</v>
      </c>
    </row>
    <row r="56" spans="1:9" x14ac:dyDescent="0.25">
      <c r="A56" s="4">
        <v>53</v>
      </c>
      <c r="B56" s="45" t="s">
        <v>740</v>
      </c>
      <c r="C56" s="10" t="s">
        <v>754</v>
      </c>
      <c r="D56" s="4" t="s">
        <v>1698</v>
      </c>
      <c r="E56" s="10">
        <v>1913</v>
      </c>
      <c r="F56" s="10">
        <v>566</v>
      </c>
      <c r="G56" s="10">
        <v>0</v>
      </c>
      <c r="H56" s="49">
        <f t="shared" si="2"/>
        <v>0.29587036069001565</v>
      </c>
      <c r="I56" s="49">
        <f t="shared" si="3"/>
        <v>0</v>
      </c>
    </row>
    <row r="57" spans="1:9" x14ac:dyDescent="0.25">
      <c r="A57" s="4">
        <v>54</v>
      </c>
      <c r="B57" s="45" t="s">
        <v>740</v>
      </c>
      <c r="C57" s="10" t="s">
        <v>745</v>
      </c>
      <c r="D57" s="4" t="s">
        <v>1698</v>
      </c>
      <c r="E57" s="10">
        <v>2191</v>
      </c>
      <c r="F57" s="10">
        <v>594</v>
      </c>
      <c r="G57" s="10">
        <v>67</v>
      </c>
      <c r="H57" s="49">
        <f t="shared" si="2"/>
        <v>0.27110908261068006</v>
      </c>
      <c r="I57" s="49">
        <f t="shared" si="3"/>
        <v>3.0579643998174349E-2</v>
      </c>
    </row>
    <row r="58" spans="1:9" x14ac:dyDescent="0.25">
      <c r="A58" s="4">
        <v>55</v>
      </c>
      <c r="B58" s="45" t="s">
        <v>740</v>
      </c>
      <c r="C58" s="10" t="s">
        <v>384</v>
      </c>
      <c r="D58" s="4" t="s">
        <v>1698</v>
      </c>
      <c r="E58" s="10">
        <v>1293</v>
      </c>
      <c r="F58" s="10">
        <v>128</v>
      </c>
      <c r="G58" s="10">
        <v>0</v>
      </c>
      <c r="H58" s="49">
        <f t="shared" si="2"/>
        <v>9.8994586233565357E-2</v>
      </c>
      <c r="I58" s="49">
        <f t="shared" si="3"/>
        <v>0</v>
      </c>
    </row>
    <row r="59" spans="1:9" x14ac:dyDescent="0.25">
      <c r="A59" s="4">
        <v>56</v>
      </c>
      <c r="B59" s="45" t="s">
        <v>740</v>
      </c>
      <c r="C59" s="10" t="s">
        <v>759</v>
      </c>
      <c r="D59" s="4" t="s">
        <v>1700</v>
      </c>
      <c r="E59" s="10">
        <v>182</v>
      </c>
      <c r="F59" s="10">
        <v>0</v>
      </c>
      <c r="G59" s="10">
        <v>0</v>
      </c>
      <c r="H59" s="49">
        <f t="shared" si="2"/>
        <v>0</v>
      </c>
      <c r="I59" s="49">
        <f t="shared" si="3"/>
        <v>0</v>
      </c>
    </row>
    <row r="60" spans="1:9" x14ac:dyDescent="0.25">
      <c r="A60" s="4">
        <v>57</v>
      </c>
      <c r="B60" s="45" t="s">
        <v>740</v>
      </c>
      <c r="C60" s="10" t="s">
        <v>752</v>
      </c>
      <c r="D60" s="4" t="s">
        <v>1698</v>
      </c>
      <c r="E60" s="10">
        <v>1112</v>
      </c>
      <c r="F60" s="10">
        <v>294</v>
      </c>
      <c r="G60" s="10">
        <v>9</v>
      </c>
      <c r="H60" s="49">
        <f t="shared" si="2"/>
        <v>0.26438848920863312</v>
      </c>
      <c r="I60" s="49">
        <f t="shared" si="3"/>
        <v>8.0935251798561151E-3</v>
      </c>
    </row>
    <row r="61" spans="1:9" x14ac:dyDescent="0.25">
      <c r="A61" s="4">
        <v>58</v>
      </c>
      <c r="B61" s="45" t="s">
        <v>740</v>
      </c>
      <c r="C61" s="10" t="s">
        <v>756</v>
      </c>
      <c r="D61" s="4" t="s">
        <v>1698</v>
      </c>
      <c r="E61" s="10">
        <v>1514</v>
      </c>
      <c r="F61" s="10">
        <v>6</v>
      </c>
      <c r="G61" s="10">
        <v>0</v>
      </c>
      <c r="H61" s="49">
        <f t="shared" si="2"/>
        <v>3.9630118890356669E-3</v>
      </c>
      <c r="I61" s="49">
        <f t="shared" si="3"/>
        <v>0</v>
      </c>
    </row>
    <row r="62" spans="1:9" x14ac:dyDescent="0.25">
      <c r="A62" s="4">
        <v>59</v>
      </c>
      <c r="B62" s="45" t="s">
        <v>740</v>
      </c>
      <c r="C62" s="10" t="s">
        <v>757</v>
      </c>
      <c r="D62" s="4" t="s">
        <v>1698</v>
      </c>
      <c r="E62" s="10">
        <v>1230</v>
      </c>
      <c r="F62" s="10">
        <v>689</v>
      </c>
      <c r="G62" s="10">
        <v>1</v>
      </c>
      <c r="H62" s="49">
        <f t="shared" si="2"/>
        <v>0.56016260162601628</v>
      </c>
      <c r="I62" s="49">
        <f t="shared" si="3"/>
        <v>8.1300813008130081E-4</v>
      </c>
    </row>
    <row r="63" spans="1:9" x14ac:dyDescent="0.25">
      <c r="A63" s="4">
        <v>60</v>
      </c>
      <c r="B63" s="45" t="s">
        <v>89</v>
      </c>
      <c r="C63" s="10" t="s">
        <v>98</v>
      </c>
      <c r="D63" s="4" t="s">
        <v>1698</v>
      </c>
      <c r="E63" s="10">
        <v>1558</v>
      </c>
      <c r="F63" s="10">
        <v>545</v>
      </c>
      <c r="G63" s="10">
        <v>15</v>
      </c>
      <c r="H63" s="49">
        <f t="shared" si="2"/>
        <v>0.34980744544287551</v>
      </c>
      <c r="I63" s="49">
        <f t="shared" si="3"/>
        <v>9.6277278562259313E-3</v>
      </c>
    </row>
    <row r="64" spans="1:9" x14ac:dyDescent="0.25">
      <c r="A64" s="4">
        <v>61</v>
      </c>
      <c r="B64" s="45" t="s">
        <v>89</v>
      </c>
      <c r="C64" s="10" t="s">
        <v>105</v>
      </c>
      <c r="D64" s="4" t="s">
        <v>1698</v>
      </c>
      <c r="E64" s="10">
        <v>3194</v>
      </c>
      <c r="F64" s="10">
        <v>2119</v>
      </c>
      <c r="G64" s="10">
        <v>1941</v>
      </c>
      <c r="H64" s="49">
        <f t="shared" si="2"/>
        <v>0.66343143393863491</v>
      </c>
      <c r="I64" s="49">
        <f t="shared" si="3"/>
        <v>0.60770194113963683</v>
      </c>
    </row>
    <row r="65" spans="1:9" x14ac:dyDescent="0.25">
      <c r="A65" s="4">
        <v>62</v>
      </c>
      <c r="B65" s="45" t="s">
        <v>89</v>
      </c>
      <c r="C65" s="10" t="s">
        <v>90</v>
      </c>
      <c r="D65" s="4" t="s">
        <v>1700</v>
      </c>
      <c r="E65" s="10">
        <v>659</v>
      </c>
      <c r="F65" s="10">
        <v>7</v>
      </c>
      <c r="G65" s="10">
        <v>1</v>
      </c>
      <c r="H65" s="49">
        <f t="shared" si="2"/>
        <v>1.0622154779969651E-2</v>
      </c>
      <c r="I65" s="49">
        <f t="shared" si="3"/>
        <v>1.5174506828528073E-3</v>
      </c>
    </row>
    <row r="66" spans="1:9" x14ac:dyDescent="0.25">
      <c r="A66" s="4">
        <v>63</v>
      </c>
      <c r="B66" s="45" t="s">
        <v>89</v>
      </c>
      <c r="C66" s="10" t="s">
        <v>91</v>
      </c>
      <c r="D66" s="4" t="s">
        <v>1700</v>
      </c>
      <c r="E66" s="10">
        <v>426</v>
      </c>
      <c r="F66" s="10">
        <v>0</v>
      </c>
      <c r="G66" s="10">
        <v>0</v>
      </c>
      <c r="H66" s="49">
        <f t="shared" si="2"/>
        <v>0</v>
      </c>
      <c r="I66" s="49">
        <f t="shared" si="3"/>
        <v>0</v>
      </c>
    </row>
    <row r="67" spans="1:9" x14ac:dyDescent="0.25">
      <c r="A67" s="4">
        <v>64</v>
      </c>
      <c r="B67" s="45" t="s">
        <v>89</v>
      </c>
      <c r="C67" s="10" t="s">
        <v>106</v>
      </c>
      <c r="D67" s="4" t="s">
        <v>1698</v>
      </c>
      <c r="E67" s="10">
        <v>1903</v>
      </c>
      <c r="F67" s="10">
        <v>1212</v>
      </c>
      <c r="G67" s="10">
        <v>616</v>
      </c>
      <c r="H67" s="49">
        <f t="shared" si="2"/>
        <v>0.63688912243825535</v>
      </c>
      <c r="I67" s="49">
        <f t="shared" si="3"/>
        <v>0.32369942196531792</v>
      </c>
    </row>
    <row r="68" spans="1:9" x14ac:dyDescent="0.25">
      <c r="A68" s="4">
        <v>65</v>
      </c>
      <c r="B68" s="45" t="s">
        <v>89</v>
      </c>
      <c r="C68" s="10" t="s">
        <v>95</v>
      </c>
      <c r="D68" s="4" t="s">
        <v>1698</v>
      </c>
      <c r="E68" s="10">
        <v>1191</v>
      </c>
      <c r="F68" s="10">
        <v>710</v>
      </c>
      <c r="G68" s="10">
        <v>463</v>
      </c>
      <c r="H68" s="49">
        <f t="shared" ref="H68:H99" si="4">F68/E68</f>
        <v>0.59613769941225858</v>
      </c>
      <c r="I68" s="49">
        <f t="shared" ref="I68:I99" si="5">G68/E68</f>
        <v>0.38874895046179681</v>
      </c>
    </row>
    <row r="69" spans="1:9" x14ac:dyDescent="0.25">
      <c r="A69" s="4">
        <v>66</v>
      </c>
      <c r="B69" s="45" t="s">
        <v>89</v>
      </c>
      <c r="C69" s="10" t="s">
        <v>103</v>
      </c>
      <c r="D69" s="4" t="s">
        <v>1698</v>
      </c>
      <c r="E69" s="10">
        <v>899</v>
      </c>
      <c r="F69" s="10">
        <v>425</v>
      </c>
      <c r="G69" s="10">
        <v>222</v>
      </c>
      <c r="H69" s="49">
        <f t="shared" si="4"/>
        <v>0.4727474972191324</v>
      </c>
      <c r="I69" s="49">
        <f t="shared" si="5"/>
        <v>0.24694104560622915</v>
      </c>
    </row>
    <row r="70" spans="1:9" x14ac:dyDescent="0.25">
      <c r="A70" s="4">
        <v>67</v>
      </c>
      <c r="B70" s="45" t="s">
        <v>89</v>
      </c>
      <c r="C70" s="10" t="s">
        <v>101</v>
      </c>
      <c r="D70" s="4" t="s">
        <v>1698</v>
      </c>
      <c r="E70" s="10">
        <v>1009</v>
      </c>
      <c r="F70" s="10">
        <v>540</v>
      </c>
      <c r="G70" s="10">
        <v>1019</v>
      </c>
      <c r="H70" s="49">
        <f t="shared" si="4"/>
        <v>0.53518334985133797</v>
      </c>
      <c r="I70" s="49">
        <f t="shared" si="5"/>
        <v>1.0099108027750248</v>
      </c>
    </row>
    <row r="71" spans="1:9" x14ac:dyDescent="0.25">
      <c r="A71" s="4">
        <v>68</v>
      </c>
      <c r="B71" s="45" t="s">
        <v>89</v>
      </c>
      <c r="C71" s="10" t="s">
        <v>93</v>
      </c>
      <c r="D71" s="4" t="s">
        <v>1698</v>
      </c>
      <c r="E71" s="10">
        <v>1784</v>
      </c>
      <c r="F71" s="10">
        <v>824</v>
      </c>
      <c r="G71" s="10">
        <v>247</v>
      </c>
      <c r="H71" s="49">
        <f t="shared" si="4"/>
        <v>0.46188340807174888</v>
      </c>
      <c r="I71" s="49">
        <f t="shared" si="5"/>
        <v>0.13845291479820629</v>
      </c>
    </row>
    <row r="72" spans="1:9" x14ac:dyDescent="0.25">
      <c r="A72" s="4">
        <v>69</v>
      </c>
      <c r="B72" s="45" t="s">
        <v>89</v>
      </c>
      <c r="C72" s="10" t="s">
        <v>96</v>
      </c>
      <c r="D72" s="4" t="s">
        <v>1699</v>
      </c>
      <c r="E72" s="10">
        <v>1758</v>
      </c>
      <c r="F72" s="10">
        <v>3</v>
      </c>
      <c r="G72" s="10">
        <v>1</v>
      </c>
      <c r="H72" s="49">
        <f t="shared" si="4"/>
        <v>1.7064846416382253E-3</v>
      </c>
      <c r="I72" s="49">
        <f t="shared" si="5"/>
        <v>5.6882821387940839E-4</v>
      </c>
    </row>
    <row r="73" spans="1:9" x14ac:dyDescent="0.25">
      <c r="A73" s="4">
        <v>70</v>
      </c>
      <c r="B73" s="45" t="s">
        <v>89</v>
      </c>
      <c r="C73" s="10" t="s">
        <v>104</v>
      </c>
      <c r="D73" s="4" t="s">
        <v>1698</v>
      </c>
      <c r="E73" s="10">
        <v>775</v>
      </c>
      <c r="F73" s="10">
        <v>346</v>
      </c>
      <c r="G73" s="10">
        <v>145</v>
      </c>
      <c r="H73" s="49">
        <f t="shared" si="4"/>
        <v>0.44645161290322583</v>
      </c>
      <c r="I73" s="49">
        <f t="shared" si="5"/>
        <v>0.18709677419354839</v>
      </c>
    </row>
    <row r="74" spans="1:9" x14ac:dyDescent="0.25">
      <c r="A74" s="4">
        <v>71</v>
      </c>
      <c r="B74" s="45" t="s">
        <v>89</v>
      </c>
      <c r="C74" s="10" t="s">
        <v>99</v>
      </c>
      <c r="D74" s="4" t="s">
        <v>1698</v>
      </c>
      <c r="E74" s="10">
        <v>497</v>
      </c>
      <c r="F74" s="10">
        <v>205</v>
      </c>
      <c r="G74" s="10">
        <v>43</v>
      </c>
      <c r="H74" s="49">
        <f t="shared" si="4"/>
        <v>0.41247484909456739</v>
      </c>
      <c r="I74" s="49">
        <f t="shared" si="5"/>
        <v>8.651911468812877E-2</v>
      </c>
    </row>
    <row r="75" spans="1:9" x14ac:dyDescent="0.25">
      <c r="A75" s="4">
        <v>72</v>
      </c>
      <c r="B75" s="45" t="s">
        <v>89</v>
      </c>
      <c r="C75" s="10" t="s">
        <v>107</v>
      </c>
      <c r="D75" s="4" t="s">
        <v>1698</v>
      </c>
      <c r="E75" s="10">
        <v>2043</v>
      </c>
      <c r="F75" s="10">
        <v>1133</v>
      </c>
      <c r="G75" s="10">
        <v>288</v>
      </c>
      <c r="H75" s="49">
        <f t="shared" si="4"/>
        <v>0.55457660303475287</v>
      </c>
      <c r="I75" s="49">
        <f t="shared" si="5"/>
        <v>0.14096916299559473</v>
      </c>
    </row>
    <row r="76" spans="1:9" x14ac:dyDescent="0.25">
      <c r="A76" s="4">
        <v>73</v>
      </c>
      <c r="B76" s="45" t="s">
        <v>89</v>
      </c>
      <c r="C76" s="10" t="s">
        <v>94</v>
      </c>
      <c r="D76" s="4" t="s">
        <v>1698</v>
      </c>
      <c r="E76" s="10">
        <v>1860</v>
      </c>
      <c r="F76" s="10">
        <v>949</v>
      </c>
      <c r="G76" s="10">
        <v>276</v>
      </c>
      <c r="H76" s="49">
        <f t="shared" si="4"/>
        <v>0.5102150537634409</v>
      </c>
      <c r="I76" s="49">
        <f t="shared" si="5"/>
        <v>0.14838709677419354</v>
      </c>
    </row>
    <row r="77" spans="1:9" x14ac:dyDescent="0.25">
      <c r="A77" s="4">
        <v>74</v>
      </c>
      <c r="B77" s="45" t="s">
        <v>89</v>
      </c>
      <c r="C77" s="10" t="s">
        <v>102</v>
      </c>
      <c r="D77" s="4" t="s">
        <v>1698</v>
      </c>
      <c r="E77" s="10">
        <v>1007</v>
      </c>
      <c r="F77" s="10">
        <v>390</v>
      </c>
      <c r="G77" s="10">
        <v>62</v>
      </c>
      <c r="H77" s="49">
        <f t="shared" si="4"/>
        <v>0.38728897715988081</v>
      </c>
      <c r="I77" s="49">
        <f t="shared" si="5"/>
        <v>6.1569016881827213E-2</v>
      </c>
    </row>
    <row r="78" spans="1:9" x14ac:dyDescent="0.25">
      <c r="A78" s="4">
        <v>75</v>
      </c>
      <c r="B78" s="45" t="s">
        <v>89</v>
      </c>
      <c r="C78" s="10" t="s">
        <v>100</v>
      </c>
      <c r="D78" s="4" t="s">
        <v>1698</v>
      </c>
      <c r="E78" s="10">
        <v>2297</v>
      </c>
      <c r="F78" s="10">
        <v>1712</v>
      </c>
      <c r="G78" s="10">
        <v>2736</v>
      </c>
      <c r="H78" s="49">
        <f t="shared" si="4"/>
        <v>0.74531998258598176</v>
      </c>
      <c r="I78" s="49">
        <f t="shared" si="5"/>
        <v>1.1911188506747932</v>
      </c>
    </row>
    <row r="79" spans="1:9" x14ac:dyDescent="0.25">
      <c r="A79" s="4">
        <v>76</v>
      </c>
      <c r="B79" s="45" t="s">
        <v>89</v>
      </c>
      <c r="C79" s="10" t="s">
        <v>92</v>
      </c>
      <c r="D79" s="4" t="s">
        <v>1700</v>
      </c>
      <c r="E79" s="10">
        <v>1101</v>
      </c>
      <c r="F79" s="10">
        <v>3</v>
      </c>
      <c r="G79" s="10">
        <v>0</v>
      </c>
      <c r="H79" s="49">
        <f t="shared" si="4"/>
        <v>2.7247956403269754E-3</v>
      </c>
      <c r="I79" s="49">
        <f t="shared" si="5"/>
        <v>0</v>
      </c>
    </row>
    <row r="80" spans="1:9" x14ac:dyDescent="0.25">
      <c r="A80" s="4">
        <v>77</v>
      </c>
      <c r="B80" s="45" t="s">
        <v>89</v>
      </c>
      <c r="C80" s="10" t="s">
        <v>97</v>
      </c>
      <c r="D80" s="4" t="s">
        <v>1698</v>
      </c>
      <c r="E80" s="10">
        <v>775</v>
      </c>
      <c r="F80" s="10">
        <v>455</v>
      </c>
      <c r="G80" s="10">
        <v>0</v>
      </c>
      <c r="H80" s="49">
        <f t="shared" si="4"/>
        <v>0.58709677419354833</v>
      </c>
      <c r="I80" s="49">
        <f t="shared" si="5"/>
        <v>0</v>
      </c>
    </row>
    <row r="81" spans="1:9" x14ac:dyDescent="0.25">
      <c r="A81" s="4">
        <v>78</v>
      </c>
      <c r="B81" s="45" t="s">
        <v>348</v>
      </c>
      <c r="C81" s="10" t="s">
        <v>375</v>
      </c>
      <c r="D81" s="4" t="s">
        <v>1698</v>
      </c>
      <c r="E81" s="10">
        <v>637</v>
      </c>
      <c r="F81" s="10">
        <v>2</v>
      </c>
      <c r="G81" s="10">
        <v>0</v>
      </c>
      <c r="H81" s="49">
        <f t="shared" si="4"/>
        <v>3.1397174254317113E-3</v>
      </c>
      <c r="I81" s="49">
        <f t="shared" si="5"/>
        <v>0</v>
      </c>
    </row>
    <row r="82" spans="1:9" x14ac:dyDescent="0.25">
      <c r="A82" s="4">
        <v>79</v>
      </c>
      <c r="B82" s="45" t="s">
        <v>348</v>
      </c>
      <c r="C82" s="10" t="s">
        <v>356</v>
      </c>
      <c r="D82" s="4" t="s">
        <v>1698</v>
      </c>
      <c r="E82" s="10">
        <v>706</v>
      </c>
      <c r="F82" s="10">
        <v>0</v>
      </c>
      <c r="G82" s="10">
        <v>0</v>
      </c>
      <c r="H82" s="49">
        <f t="shared" si="4"/>
        <v>0</v>
      </c>
      <c r="I82" s="49">
        <f t="shared" si="5"/>
        <v>0</v>
      </c>
    </row>
    <row r="83" spans="1:9" x14ac:dyDescent="0.25">
      <c r="A83" s="4">
        <v>80</v>
      </c>
      <c r="B83" s="45" t="s">
        <v>348</v>
      </c>
      <c r="C83" s="10" t="s">
        <v>365</v>
      </c>
      <c r="D83" s="4" t="s">
        <v>1698</v>
      </c>
      <c r="E83" s="10">
        <v>1256</v>
      </c>
      <c r="F83" s="10">
        <v>3</v>
      </c>
      <c r="G83" s="10">
        <v>0</v>
      </c>
      <c r="H83" s="49">
        <f t="shared" si="4"/>
        <v>2.3885350318471337E-3</v>
      </c>
      <c r="I83" s="49">
        <f t="shared" si="5"/>
        <v>0</v>
      </c>
    </row>
    <row r="84" spans="1:9" x14ac:dyDescent="0.25">
      <c r="A84" s="4">
        <v>81</v>
      </c>
      <c r="B84" s="45" t="s">
        <v>348</v>
      </c>
      <c r="C84" s="10" t="s">
        <v>374</v>
      </c>
      <c r="D84" s="4" t="s">
        <v>1698</v>
      </c>
      <c r="E84" s="10">
        <v>1163</v>
      </c>
      <c r="F84" s="10">
        <v>1</v>
      </c>
      <c r="G84" s="10">
        <v>0</v>
      </c>
      <c r="H84" s="49">
        <f t="shared" si="4"/>
        <v>8.598452278589854E-4</v>
      </c>
      <c r="I84" s="49">
        <f t="shared" si="5"/>
        <v>0</v>
      </c>
    </row>
    <row r="85" spans="1:9" x14ac:dyDescent="0.25">
      <c r="A85" s="4">
        <v>82</v>
      </c>
      <c r="B85" s="45" t="s">
        <v>348</v>
      </c>
      <c r="C85" s="10" t="s">
        <v>349</v>
      </c>
      <c r="D85" s="4" t="s">
        <v>1698</v>
      </c>
      <c r="E85" s="10">
        <v>1512</v>
      </c>
      <c r="F85" s="10">
        <v>1</v>
      </c>
      <c r="G85" s="10">
        <v>0</v>
      </c>
      <c r="H85" s="49">
        <f t="shared" si="4"/>
        <v>6.6137566137566134E-4</v>
      </c>
      <c r="I85" s="49">
        <f t="shared" si="5"/>
        <v>0</v>
      </c>
    </row>
    <row r="86" spans="1:9" x14ac:dyDescent="0.25">
      <c r="A86" s="4">
        <v>83</v>
      </c>
      <c r="B86" s="45" t="s">
        <v>348</v>
      </c>
      <c r="C86" s="10" t="s">
        <v>351</v>
      </c>
      <c r="D86" s="4" t="s">
        <v>1698</v>
      </c>
      <c r="E86" s="10">
        <v>900</v>
      </c>
      <c r="F86" s="10">
        <v>1</v>
      </c>
      <c r="G86" s="10">
        <v>0</v>
      </c>
      <c r="H86" s="49">
        <f t="shared" si="4"/>
        <v>1.1111111111111111E-3</v>
      </c>
      <c r="I86" s="49">
        <f t="shared" si="5"/>
        <v>0</v>
      </c>
    </row>
    <row r="87" spans="1:9" x14ac:dyDescent="0.25">
      <c r="A87" s="4">
        <v>84</v>
      </c>
      <c r="B87" s="45" t="s">
        <v>348</v>
      </c>
      <c r="C87" s="10" t="s">
        <v>358</v>
      </c>
      <c r="D87" s="4" t="s">
        <v>1698</v>
      </c>
      <c r="E87" s="10">
        <v>1092</v>
      </c>
      <c r="F87" s="10">
        <v>1</v>
      </c>
      <c r="G87" s="10">
        <v>0</v>
      </c>
      <c r="H87" s="49">
        <f t="shared" si="4"/>
        <v>9.1575091575091575E-4</v>
      </c>
      <c r="I87" s="49">
        <f t="shared" si="5"/>
        <v>0</v>
      </c>
    </row>
    <row r="88" spans="1:9" x14ac:dyDescent="0.25">
      <c r="A88" s="4">
        <v>85</v>
      </c>
      <c r="B88" s="45" t="s">
        <v>348</v>
      </c>
      <c r="C88" s="10" t="s">
        <v>361</v>
      </c>
      <c r="D88" s="4" t="s">
        <v>1698</v>
      </c>
      <c r="E88" s="10">
        <v>253</v>
      </c>
      <c r="F88" s="10">
        <v>17</v>
      </c>
      <c r="G88" s="10">
        <v>0</v>
      </c>
      <c r="H88" s="49">
        <f t="shared" si="4"/>
        <v>6.7193675889328064E-2</v>
      </c>
      <c r="I88" s="49">
        <f t="shared" si="5"/>
        <v>0</v>
      </c>
    </row>
    <row r="89" spans="1:9" x14ac:dyDescent="0.25">
      <c r="A89" s="4">
        <v>86</v>
      </c>
      <c r="B89" s="45" t="s">
        <v>348</v>
      </c>
      <c r="C89" s="10" t="s">
        <v>377</v>
      </c>
      <c r="D89" s="4" t="s">
        <v>1698</v>
      </c>
      <c r="E89" s="10">
        <v>1102</v>
      </c>
      <c r="F89" s="10">
        <v>8</v>
      </c>
      <c r="G89" s="10">
        <v>0</v>
      </c>
      <c r="H89" s="49">
        <f t="shared" si="4"/>
        <v>7.2595281306715061E-3</v>
      </c>
      <c r="I89" s="49">
        <f t="shared" si="5"/>
        <v>0</v>
      </c>
    </row>
    <row r="90" spans="1:9" x14ac:dyDescent="0.25">
      <c r="A90" s="4">
        <v>87</v>
      </c>
      <c r="B90" s="45" t="s">
        <v>348</v>
      </c>
      <c r="C90" s="10" t="s">
        <v>370</v>
      </c>
      <c r="D90" s="4" t="s">
        <v>1698</v>
      </c>
      <c r="E90" s="10">
        <v>975</v>
      </c>
      <c r="F90" s="10">
        <v>1</v>
      </c>
      <c r="G90" s="10">
        <v>0</v>
      </c>
      <c r="H90" s="49">
        <f t="shared" si="4"/>
        <v>1.0256410256410256E-3</v>
      </c>
      <c r="I90" s="49">
        <f t="shared" si="5"/>
        <v>0</v>
      </c>
    </row>
    <row r="91" spans="1:9" x14ac:dyDescent="0.25">
      <c r="A91" s="4">
        <v>88</v>
      </c>
      <c r="B91" s="45" t="s">
        <v>348</v>
      </c>
      <c r="C91" s="10" t="s">
        <v>372</v>
      </c>
      <c r="D91" s="4" t="s">
        <v>1698</v>
      </c>
      <c r="E91" s="10">
        <v>1474</v>
      </c>
      <c r="F91" s="10">
        <v>1</v>
      </c>
      <c r="G91" s="10">
        <v>0</v>
      </c>
      <c r="H91" s="49">
        <f t="shared" si="4"/>
        <v>6.7842605156037987E-4</v>
      </c>
      <c r="I91" s="49">
        <f t="shared" si="5"/>
        <v>0</v>
      </c>
    </row>
    <row r="92" spans="1:9" x14ac:dyDescent="0.25">
      <c r="A92" s="4">
        <v>89</v>
      </c>
      <c r="B92" s="45" t="s">
        <v>348</v>
      </c>
      <c r="C92" s="10" t="s">
        <v>378</v>
      </c>
      <c r="D92" s="4" t="s">
        <v>1698</v>
      </c>
      <c r="E92" s="10">
        <v>1390</v>
      </c>
      <c r="F92" s="10">
        <v>0</v>
      </c>
      <c r="G92" s="10">
        <v>0</v>
      </c>
      <c r="H92" s="49">
        <f t="shared" si="4"/>
        <v>0</v>
      </c>
      <c r="I92" s="49">
        <f t="shared" si="5"/>
        <v>0</v>
      </c>
    </row>
    <row r="93" spans="1:9" x14ac:dyDescent="0.25">
      <c r="A93" s="4">
        <v>90</v>
      </c>
      <c r="B93" s="45" t="s">
        <v>348</v>
      </c>
      <c r="C93" s="10" t="s">
        <v>376</v>
      </c>
      <c r="D93" s="4" t="s">
        <v>1698</v>
      </c>
      <c r="E93" s="10">
        <v>504</v>
      </c>
      <c r="F93" s="10">
        <v>3</v>
      </c>
      <c r="G93" s="10">
        <v>0</v>
      </c>
      <c r="H93" s="49">
        <f t="shared" si="4"/>
        <v>5.9523809523809521E-3</v>
      </c>
      <c r="I93" s="49">
        <f t="shared" si="5"/>
        <v>0</v>
      </c>
    </row>
    <row r="94" spans="1:9" x14ac:dyDescent="0.25">
      <c r="A94" s="4">
        <v>91</v>
      </c>
      <c r="B94" s="45" t="s">
        <v>348</v>
      </c>
      <c r="C94" s="10" t="s">
        <v>379</v>
      </c>
      <c r="D94" s="4" t="s">
        <v>1698</v>
      </c>
      <c r="E94" s="10">
        <v>776</v>
      </c>
      <c r="F94" s="10">
        <v>2</v>
      </c>
      <c r="G94" s="10">
        <v>0</v>
      </c>
      <c r="H94" s="49">
        <f t="shared" si="4"/>
        <v>2.5773195876288659E-3</v>
      </c>
      <c r="I94" s="49">
        <f t="shared" si="5"/>
        <v>0</v>
      </c>
    </row>
    <row r="95" spans="1:9" x14ac:dyDescent="0.25">
      <c r="A95" s="4">
        <v>92</v>
      </c>
      <c r="B95" s="45" t="s">
        <v>348</v>
      </c>
      <c r="C95" s="10" t="s">
        <v>381</v>
      </c>
      <c r="D95" s="4" t="s">
        <v>1698</v>
      </c>
      <c r="E95" s="10">
        <v>811</v>
      </c>
      <c r="F95" s="10">
        <v>3</v>
      </c>
      <c r="G95" s="10">
        <v>0</v>
      </c>
      <c r="H95" s="49">
        <f t="shared" si="4"/>
        <v>3.6991368680641184E-3</v>
      </c>
      <c r="I95" s="49">
        <f t="shared" si="5"/>
        <v>0</v>
      </c>
    </row>
    <row r="96" spans="1:9" x14ac:dyDescent="0.25">
      <c r="A96" s="4">
        <v>93</v>
      </c>
      <c r="B96" s="45" t="s">
        <v>348</v>
      </c>
      <c r="C96" s="10" t="s">
        <v>382</v>
      </c>
      <c r="D96" s="4" t="s">
        <v>1698</v>
      </c>
      <c r="E96" s="10">
        <v>1043</v>
      </c>
      <c r="F96" s="10">
        <v>0</v>
      </c>
      <c r="G96" s="10">
        <v>0</v>
      </c>
      <c r="H96" s="49">
        <f t="shared" si="4"/>
        <v>0</v>
      </c>
      <c r="I96" s="49">
        <f t="shared" si="5"/>
        <v>0</v>
      </c>
    </row>
    <row r="97" spans="1:9" x14ac:dyDescent="0.25">
      <c r="A97" s="4">
        <v>94</v>
      </c>
      <c r="B97" s="45" t="s">
        <v>348</v>
      </c>
      <c r="C97" s="10" t="s">
        <v>353</v>
      </c>
      <c r="D97" s="4" t="s">
        <v>1698</v>
      </c>
      <c r="E97" s="10">
        <v>600</v>
      </c>
      <c r="F97" s="10">
        <v>2</v>
      </c>
      <c r="G97" s="10">
        <v>0</v>
      </c>
      <c r="H97" s="49">
        <f t="shared" si="4"/>
        <v>3.3333333333333335E-3</v>
      </c>
      <c r="I97" s="49">
        <f t="shared" si="5"/>
        <v>0</v>
      </c>
    </row>
    <row r="98" spans="1:9" x14ac:dyDescent="0.25">
      <c r="A98" s="4">
        <v>95</v>
      </c>
      <c r="B98" s="45" t="s">
        <v>348</v>
      </c>
      <c r="C98" s="10" t="s">
        <v>359</v>
      </c>
      <c r="D98" s="4" t="s">
        <v>1698</v>
      </c>
      <c r="E98" s="10">
        <v>739</v>
      </c>
      <c r="F98" s="10">
        <v>0</v>
      </c>
      <c r="G98" s="10">
        <v>0</v>
      </c>
      <c r="H98" s="49">
        <f t="shared" si="4"/>
        <v>0</v>
      </c>
      <c r="I98" s="49">
        <f t="shared" si="5"/>
        <v>0</v>
      </c>
    </row>
    <row r="99" spans="1:9" x14ac:dyDescent="0.25">
      <c r="A99" s="4">
        <v>96</v>
      </c>
      <c r="B99" s="45" t="s">
        <v>348</v>
      </c>
      <c r="C99" s="10" t="s">
        <v>362</v>
      </c>
      <c r="D99" s="4" t="s">
        <v>1698</v>
      </c>
      <c r="E99" s="10">
        <v>502</v>
      </c>
      <c r="F99" s="10">
        <v>14</v>
      </c>
      <c r="G99" s="10">
        <v>0</v>
      </c>
      <c r="H99" s="49">
        <f t="shared" si="4"/>
        <v>2.7888446215139442E-2</v>
      </c>
      <c r="I99" s="49">
        <f t="shared" si="5"/>
        <v>0</v>
      </c>
    </row>
    <row r="100" spans="1:9" x14ac:dyDescent="0.25">
      <c r="A100" s="4">
        <v>97</v>
      </c>
      <c r="B100" s="45" t="s">
        <v>348</v>
      </c>
      <c r="C100" s="10" t="s">
        <v>380</v>
      </c>
      <c r="D100" s="4" t="s">
        <v>1698</v>
      </c>
      <c r="E100" s="10">
        <v>1790</v>
      </c>
      <c r="F100" s="10">
        <v>2</v>
      </c>
      <c r="G100" s="10">
        <v>0</v>
      </c>
      <c r="H100" s="49">
        <f t="shared" ref="H100:H127" si="6">F100/E100</f>
        <v>1.1173184357541898E-3</v>
      </c>
      <c r="I100" s="49">
        <f t="shared" ref="I100:I127" si="7">G100/E100</f>
        <v>0</v>
      </c>
    </row>
    <row r="101" spans="1:9" x14ac:dyDescent="0.25">
      <c r="A101" s="4">
        <v>98</v>
      </c>
      <c r="B101" s="45" t="s">
        <v>348</v>
      </c>
      <c r="C101" s="10" t="s">
        <v>363</v>
      </c>
      <c r="D101" s="4" t="s">
        <v>1698</v>
      </c>
      <c r="E101" s="10">
        <v>1242</v>
      </c>
      <c r="F101" s="10">
        <v>2</v>
      </c>
      <c r="G101" s="10">
        <v>0</v>
      </c>
      <c r="H101" s="49">
        <f t="shared" si="6"/>
        <v>1.6103059581320451E-3</v>
      </c>
      <c r="I101" s="49">
        <f t="shared" si="7"/>
        <v>0</v>
      </c>
    </row>
    <row r="102" spans="1:9" x14ac:dyDescent="0.25">
      <c r="A102" s="4">
        <v>99</v>
      </c>
      <c r="B102" s="45" t="s">
        <v>348</v>
      </c>
      <c r="C102" s="10" t="s">
        <v>357</v>
      </c>
      <c r="D102" s="4" t="s">
        <v>1698</v>
      </c>
      <c r="E102" s="10">
        <v>985</v>
      </c>
      <c r="F102" s="10">
        <v>3</v>
      </c>
      <c r="G102" s="10">
        <v>0</v>
      </c>
      <c r="H102" s="49">
        <f t="shared" si="6"/>
        <v>3.0456852791878172E-3</v>
      </c>
      <c r="I102" s="49">
        <f t="shared" si="7"/>
        <v>0</v>
      </c>
    </row>
    <row r="103" spans="1:9" x14ac:dyDescent="0.25">
      <c r="A103" s="4">
        <v>100</v>
      </c>
      <c r="B103" s="45" t="s">
        <v>348</v>
      </c>
      <c r="C103" s="10" t="s">
        <v>354</v>
      </c>
      <c r="D103" s="4" t="s">
        <v>1698</v>
      </c>
      <c r="E103" s="10">
        <v>578</v>
      </c>
      <c r="F103" s="10">
        <v>67</v>
      </c>
      <c r="G103" s="10">
        <v>3</v>
      </c>
      <c r="H103" s="49">
        <f t="shared" si="6"/>
        <v>0.11591695501730104</v>
      </c>
      <c r="I103" s="49">
        <f t="shared" si="7"/>
        <v>5.1903114186851208E-3</v>
      </c>
    </row>
    <row r="104" spans="1:9" x14ac:dyDescent="0.25">
      <c r="A104" s="4">
        <v>101</v>
      </c>
      <c r="B104" s="45" t="s">
        <v>348</v>
      </c>
      <c r="C104" s="10" t="s">
        <v>355</v>
      </c>
      <c r="D104" s="4" t="s">
        <v>1698</v>
      </c>
      <c r="E104" s="10">
        <v>420</v>
      </c>
      <c r="F104" s="10">
        <v>0</v>
      </c>
      <c r="G104" s="10">
        <v>0</v>
      </c>
      <c r="H104" s="49">
        <f t="shared" si="6"/>
        <v>0</v>
      </c>
      <c r="I104" s="49">
        <f t="shared" si="7"/>
        <v>0</v>
      </c>
    </row>
    <row r="105" spans="1:9" x14ac:dyDescent="0.25">
      <c r="A105" s="4">
        <v>102</v>
      </c>
      <c r="B105" s="45" t="s">
        <v>348</v>
      </c>
      <c r="C105" s="10" t="s">
        <v>383</v>
      </c>
      <c r="D105" s="4" t="s">
        <v>1698</v>
      </c>
      <c r="E105" s="10">
        <v>1034</v>
      </c>
      <c r="F105" s="10">
        <v>3</v>
      </c>
      <c r="G105" s="10">
        <v>0</v>
      </c>
      <c r="H105" s="49">
        <f t="shared" si="6"/>
        <v>2.9013539651837525E-3</v>
      </c>
      <c r="I105" s="49">
        <f t="shared" si="7"/>
        <v>0</v>
      </c>
    </row>
    <row r="106" spans="1:9" x14ac:dyDescent="0.25">
      <c r="A106" s="4">
        <v>103</v>
      </c>
      <c r="B106" s="45" t="s">
        <v>348</v>
      </c>
      <c r="C106" s="10" t="s">
        <v>350</v>
      </c>
      <c r="D106" s="4" t="s">
        <v>1698</v>
      </c>
      <c r="E106" s="10">
        <v>928</v>
      </c>
      <c r="F106" s="10">
        <v>1</v>
      </c>
      <c r="G106" s="10">
        <v>0</v>
      </c>
      <c r="H106" s="49">
        <f t="shared" si="6"/>
        <v>1.0775862068965517E-3</v>
      </c>
      <c r="I106" s="49">
        <f t="shared" si="7"/>
        <v>0</v>
      </c>
    </row>
    <row r="107" spans="1:9" x14ac:dyDescent="0.25">
      <c r="A107" s="4">
        <v>104</v>
      </c>
      <c r="B107" s="45" t="s">
        <v>348</v>
      </c>
      <c r="C107" s="10" t="s">
        <v>364</v>
      </c>
      <c r="D107" s="4" t="s">
        <v>1698</v>
      </c>
      <c r="E107" s="10">
        <v>363</v>
      </c>
      <c r="F107" s="10">
        <v>3</v>
      </c>
      <c r="G107" s="10">
        <v>0</v>
      </c>
      <c r="H107" s="49">
        <f t="shared" si="6"/>
        <v>8.2644628099173556E-3</v>
      </c>
      <c r="I107" s="49">
        <f t="shared" si="7"/>
        <v>0</v>
      </c>
    </row>
    <row r="108" spans="1:9" x14ac:dyDescent="0.25">
      <c r="A108" s="4">
        <v>105</v>
      </c>
      <c r="B108" s="45" t="s">
        <v>348</v>
      </c>
      <c r="C108" s="10" t="s">
        <v>384</v>
      </c>
      <c r="D108" s="4" t="s">
        <v>1698</v>
      </c>
      <c r="E108" s="10">
        <v>620</v>
      </c>
      <c r="F108" s="10">
        <v>0</v>
      </c>
      <c r="G108" s="10">
        <v>0</v>
      </c>
      <c r="H108" s="49">
        <f t="shared" si="6"/>
        <v>0</v>
      </c>
      <c r="I108" s="49">
        <f t="shared" si="7"/>
        <v>0</v>
      </c>
    </row>
    <row r="109" spans="1:9" x14ac:dyDescent="0.25">
      <c r="A109" s="4">
        <v>106</v>
      </c>
      <c r="B109" s="45" t="s">
        <v>348</v>
      </c>
      <c r="C109" s="10" t="s">
        <v>352</v>
      </c>
      <c r="D109" s="4" t="s">
        <v>1698</v>
      </c>
      <c r="E109" s="10">
        <v>957</v>
      </c>
      <c r="F109" s="10">
        <v>2</v>
      </c>
      <c r="G109" s="10">
        <v>0</v>
      </c>
      <c r="H109" s="49">
        <f t="shared" si="6"/>
        <v>2.0898641588296763E-3</v>
      </c>
      <c r="I109" s="49">
        <f t="shared" si="7"/>
        <v>0</v>
      </c>
    </row>
    <row r="110" spans="1:9" x14ac:dyDescent="0.25">
      <c r="A110" s="4">
        <v>107</v>
      </c>
      <c r="B110" s="45" t="s">
        <v>348</v>
      </c>
      <c r="C110" s="10" t="s">
        <v>385</v>
      </c>
      <c r="D110" s="4" t="s">
        <v>1698</v>
      </c>
      <c r="E110" s="10">
        <v>425</v>
      </c>
      <c r="F110" s="10">
        <v>0</v>
      </c>
      <c r="G110" s="10">
        <v>0</v>
      </c>
      <c r="H110" s="49">
        <f t="shared" si="6"/>
        <v>0</v>
      </c>
      <c r="I110" s="49">
        <f t="shared" si="7"/>
        <v>0</v>
      </c>
    </row>
    <row r="111" spans="1:9" x14ac:dyDescent="0.25">
      <c r="A111" s="4">
        <v>108</v>
      </c>
      <c r="B111" s="45" t="s">
        <v>348</v>
      </c>
      <c r="C111" s="10" t="s">
        <v>367</v>
      </c>
      <c r="D111" s="4" t="s">
        <v>1698</v>
      </c>
      <c r="E111" s="10">
        <v>1055</v>
      </c>
      <c r="F111" s="10">
        <v>268</v>
      </c>
      <c r="G111" s="10">
        <v>2</v>
      </c>
      <c r="H111" s="49">
        <f t="shared" si="6"/>
        <v>0.25402843601895736</v>
      </c>
      <c r="I111" s="49">
        <f t="shared" si="7"/>
        <v>1.8957345971563982E-3</v>
      </c>
    </row>
    <row r="112" spans="1:9" x14ac:dyDescent="0.25">
      <c r="A112" s="4">
        <v>109</v>
      </c>
      <c r="B112" s="45" t="s">
        <v>348</v>
      </c>
      <c r="C112" s="10" t="s">
        <v>360</v>
      </c>
      <c r="D112" s="4" t="s">
        <v>1698</v>
      </c>
      <c r="E112" s="10">
        <v>692</v>
      </c>
      <c r="F112" s="10">
        <v>0</v>
      </c>
      <c r="G112" s="10">
        <v>0</v>
      </c>
      <c r="H112" s="49">
        <f t="shared" si="6"/>
        <v>0</v>
      </c>
      <c r="I112" s="49">
        <f t="shared" si="7"/>
        <v>0</v>
      </c>
    </row>
    <row r="113" spans="1:9" x14ac:dyDescent="0.25">
      <c r="A113" s="4">
        <v>110</v>
      </c>
      <c r="B113" s="45" t="s">
        <v>348</v>
      </c>
      <c r="C113" s="10" t="s">
        <v>373</v>
      </c>
      <c r="D113" s="4" t="s">
        <v>1698</v>
      </c>
      <c r="E113" s="10">
        <v>1038</v>
      </c>
      <c r="F113" s="10">
        <v>2</v>
      </c>
      <c r="G113" s="10">
        <v>0</v>
      </c>
      <c r="H113" s="49">
        <f t="shared" si="6"/>
        <v>1.9267822736030828E-3</v>
      </c>
      <c r="I113" s="49">
        <f t="shared" si="7"/>
        <v>0</v>
      </c>
    </row>
    <row r="114" spans="1:9" x14ac:dyDescent="0.25">
      <c r="A114" s="4">
        <v>111</v>
      </c>
      <c r="B114" s="45" t="s">
        <v>348</v>
      </c>
      <c r="C114" s="10" t="s">
        <v>366</v>
      </c>
      <c r="D114" s="4" t="s">
        <v>1698</v>
      </c>
      <c r="E114" s="10">
        <v>1270</v>
      </c>
      <c r="F114" s="10">
        <v>2</v>
      </c>
      <c r="G114" s="10">
        <v>0</v>
      </c>
      <c r="H114" s="49">
        <f t="shared" si="6"/>
        <v>1.5748031496062992E-3</v>
      </c>
      <c r="I114" s="49">
        <f t="shared" si="7"/>
        <v>0</v>
      </c>
    </row>
    <row r="115" spans="1:9" x14ac:dyDescent="0.25">
      <c r="A115" s="4">
        <v>112</v>
      </c>
      <c r="B115" s="45" t="s">
        <v>348</v>
      </c>
      <c r="C115" s="10" t="s">
        <v>386</v>
      </c>
      <c r="D115" s="4" t="s">
        <v>1698</v>
      </c>
      <c r="E115" s="10">
        <v>575</v>
      </c>
      <c r="F115" s="10">
        <v>1</v>
      </c>
      <c r="G115" s="10">
        <v>0</v>
      </c>
      <c r="H115" s="49">
        <f t="shared" si="6"/>
        <v>1.7391304347826088E-3</v>
      </c>
      <c r="I115" s="49">
        <f t="shared" si="7"/>
        <v>0</v>
      </c>
    </row>
    <row r="116" spans="1:9" x14ac:dyDescent="0.25">
      <c r="A116" s="4">
        <v>113</v>
      </c>
      <c r="B116" s="45" t="s">
        <v>348</v>
      </c>
      <c r="C116" s="10" t="s">
        <v>369</v>
      </c>
      <c r="D116" s="4" t="s">
        <v>1698</v>
      </c>
      <c r="E116" s="10">
        <v>618</v>
      </c>
      <c r="F116" s="10">
        <v>1</v>
      </c>
      <c r="G116" s="10">
        <v>0</v>
      </c>
      <c r="H116" s="49">
        <f t="shared" si="6"/>
        <v>1.6181229773462784E-3</v>
      </c>
      <c r="I116" s="49">
        <f t="shared" si="7"/>
        <v>0</v>
      </c>
    </row>
    <row r="117" spans="1:9" x14ac:dyDescent="0.25">
      <c r="A117" s="4">
        <v>114</v>
      </c>
      <c r="B117" s="45" t="s">
        <v>348</v>
      </c>
      <c r="C117" s="10" t="s">
        <v>371</v>
      </c>
      <c r="D117" s="4" t="s">
        <v>1698</v>
      </c>
      <c r="E117" s="10">
        <v>763</v>
      </c>
      <c r="F117" s="10">
        <v>4</v>
      </c>
      <c r="G117" s="10">
        <v>0</v>
      </c>
      <c r="H117" s="49">
        <f t="shared" si="6"/>
        <v>5.2424639580602884E-3</v>
      </c>
      <c r="I117" s="49">
        <f t="shared" si="7"/>
        <v>0</v>
      </c>
    </row>
    <row r="118" spans="1:9" x14ac:dyDescent="0.25">
      <c r="A118" s="4">
        <v>115</v>
      </c>
      <c r="B118" s="45" t="s">
        <v>348</v>
      </c>
      <c r="C118" s="10" t="s">
        <v>368</v>
      </c>
      <c r="D118" s="4" t="s">
        <v>1698</v>
      </c>
      <c r="E118" s="10">
        <v>475</v>
      </c>
      <c r="F118" s="10">
        <v>0</v>
      </c>
      <c r="G118" s="10">
        <v>0</v>
      </c>
      <c r="H118" s="49">
        <f t="shared" si="6"/>
        <v>0</v>
      </c>
      <c r="I118" s="49">
        <f t="shared" si="7"/>
        <v>0</v>
      </c>
    </row>
    <row r="119" spans="1:9" x14ac:dyDescent="0.25">
      <c r="A119" s="4">
        <v>116</v>
      </c>
      <c r="B119" s="45" t="s">
        <v>526</v>
      </c>
      <c r="C119" s="10" t="s">
        <v>541</v>
      </c>
      <c r="D119" s="4" t="s">
        <v>1699</v>
      </c>
      <c r="E119" s="10">
        <v>204</v>
      </c>
      <c r="F119" s="10">
        <v>0</v>
      </c>
      <c r="G119" s="10">
        <v>0</v>
      </c>
      <c r="H119" s="49">
        <f t="shared" si="6"/>
        <v>0</v>
      </c>
      <c r="I119" s="49">
        <f t="shared" si="7"/>
        <v>0</v>
      </c>
    </row>
    <row r="120" spans="1:9" x14ac:dyDescent="0.25">
      <c r="A120" s="4">
        <v>117</v>
      </c>
      <c r="B120" s="45" t="s">
        <v>526</v>
      </c>
      <c r="C120" s="10" t="s">
        <v>527</v>
      </c>
      <c r="D120" s="4" t="s">
        <v>1698</v>
      </c>
      <c r="E120" s="10">
        <v>80</v>
      </c>
      <c r="F120" s="10">
        <v>0</v>
      </c>
      <c r="G120" s="10">
        <v>0</v>
      </c>
      <c r="H120" s="49">
        <f t="shared" si="6"/>
        <v>0</v>
      </c>
      <c r="I120" s="49">
        <f t="shared" si="7"/>
        <v>0</v>
      </c>
    </row>
    <row r="121" spans="1:9" x14ac:dyDescent="0.25">
      <c r="A121" s="4">
        <v>118</v>
      </c>
      <c r="B121" s="45" t="s">
        <v>526</v>
      </c>
      <c r="C121" s="10" t="s">
        <v>533</v>
      </c>
      <c r="D121" s="4" t="s">
        <v>1698</v>
      </c>
      <c r="E121" s="10">
        <v>1940</v>
      </c>
      <c r="F121" s="10">
        <v>480</v>
      </c>
      <c r="G121" s="10">
        <v>1</v>
      </c>
      <c r="H121" s="49">
        <f t="shared" si="6"/>
        <v>0.24742268041237114</v>
      </c>
      <c r="I121" s="49">
        <f t="shared" si="7"/>
        <v>5.1546391752577321E-4</v>
      </c>
    </row>
    <row r="122" spans="1:9" x14ac:dyDescent="0.25">
      <c r="A122" s="4">
        <v>119</v>
      </c>
      <c r="B122" s="45" t="s">
        <v>526</v>
      </c>
      <c r="C122" s="10" t="s">
        <v>536</v>
      </c>
      <c r="D122" s="4" t="s">
        <v>1698</v>
      </c>
      <c r="E122" s="10">
        <v>2308</v>
      </c>
      <c r="F122" s="10">
        <v>1205</v>
      </c>
      <c r="G122" s="10">
        <v>605</v>
      </c>
      <c r="H122" s="49">
        <f t="shared" si="6"/>
        <v>0.52209705372616988</v>
      </c>
      <c r="I122" s="49">
        <f t="shared" si="7"/>
        <v>0.26213171577123051</v>
      </c>
    </row>
    <row r="123" spans="1:9" x14ac:dyDescent="0.25">
      <c r="A123" s="4">
        <v>120</v>
      </c>
      <c r="B123" s="45" t="s">
        <v>526</v>
      </c>
      <c r="C123" s="10" t="s">
        <v>535</v>
      </c>
      <c r="D123" s="4" t="s">
        <v>1698</v>
      </c>
      <c r="E123" s="10">
        <v>3461</v>
      </c>
      <c r="F123" s="10">
        <v>2072</v>
      </c>
      <c r="G123" s="10">
        <v>4059</v>
      </c>
      <c r="H123" s="49">
        <f t="shared" si="6"/>
        <v>0.59867090436290094</v>
      </c>
      <c r="I123" s="49">
        <f t="shared" si="7"/>
        <v>1.1727824328228835</v>
      </c>
    </row>
    <row r="124" spans="1:9" x14ac:dyDescent="0.25">
      <c r="A124" s="4">
        <v>121</v>
      </c>
      <c r="B124" s="45" t="s">
        <v>526</v>
      </c>
      <c r="C124" s="10" t="s">
        <v>540</v>
      </c>
      <c r="D124" s="4" t="s">
        <v>1698</v>
      </c>
      <c r="E124" s="10">
        <v>1264</v>
      </c>
      <c r="F124" s="10">
        <v>689</v>
      </c>
      <c r="G124" s="10">
        <v>61</v>
      </c>
      <c r="H124" s="49">
        <f t="shared" si="6"/>
        <v>0.54509493670886078</v>
      </c>
      <c r="I124" s="49">
        <f t="shared" si="7"/>
        <v>4.8259493670886076E-2</v>
      </c>
    </row>
    <row r="125" spans="1:9" x14ac:dyDescent="0.25">
      <c r="A125" s="4">
        <v>122</v>
      </c>
      <c r="B125" s="45" t="s">
        <v>526</v>
      </c>
      <c r="C125" s="10" t="s">
        <v>546</v>
      </c>
      <c r="D125" s="4" t="s">
        <v>1698</v>
      </c>
      <c r="E125" s="10">
        <v>1896</v>
      </c>
      <c r="F125" s="10">
        <v>826</v>
      </c>
      <c r="G125" s="10">
        <v>18</v>
      </c>
      <c r="H125" s="49">
        <f t="shared" si="6"/>
        <v>0.43565400843881857</v>
      </c>
      <c r="I125" s="49">
        <f t="shared" si="7"/>
        <v>9.4936708860759497E-3</v>
      </c>
    </row>
    <row r="126" spans="1:9" x14ac:dyDescent="0.25">
      <c r="A126" s="4">
        <v>123</v>
      </c>
      <c r="B126" s="45" t="s">
        <v>526</v>
      </c>
      <c r="C126" s="10" t="s">
        <v>532</v>
      </c>
      <c r="D126" s="4" t="s">
        <v>1699</v>
      </c>
      <c r="E126" s="10">
        <v>1439</v>
      </c>
      <c r="F126" s="10">
        <v>13</v>
      </c>
      <c r="G126" s="10">
        <v>0</v>
      </c>
      <c r="H126" s="49">
        <f t="shared" si="6"/>
        <v>9.0340514246004169E-3</v>
      </c>
      <c r="I126" s="49">
        <f t="shared" si="7"/>
        <v>0</v>
      </c>
    </row>
    <row r="127" spans="1:9" x14ac:dyDescent="0.25">
      <c r="A127" s="4">
        <v>124</v>
      </c>
      <c r="B127" s="45" t="s">
        <v>526</v>
      </c>
      <c r="C127" s="10" t="s">
        <v>539</v>
      </c>
      <c r="D127" s="4" t="s">
        <v>1699</v>
      </c>
      <c r="E127" s="10">
        <v>1357</v>
      </c>
      <c r="F127" s="10">
        <v>10</v>
      </c>
      <c r="G127" s="10">
        <v>0</v>
      </c>
      <c r="H127" s="49">
        <f t="shared" si="6"/>
        <v>7.3691967575534268E-3</v>
      </c>
      <c r="I127" s="49">
        <f t="shared" si="7"/>
        <v>0</v>
      </c>
    </row>
    <row r="128" spans="1:9" x14ac:dyDescent="0.25">
      <c r="A128" s="4">
        <v>125</v>
      </c>
      <c r="B128" s="45" t="s">
        <v>526</v>
      </c>
      <c r="C128" s="10" t="s">
        <v>544</v>
      </c>
      <c r="D128" s="4" t="s">
        <v>1699</v>
      </c>
      <c r="E128" s="10">
        <v>0</v>
      </c>
      <c r="F128" s="10">
        <v>0</v>
      </c>
      <c r="G128" s="10">
        <v>0</v>
      </c>
      <c r="H128" s="49"/>
      <c r="I128" s="49"/>
    </row>
    <row r="129" spans="1:9" x14ac:dyDescent="0.25">
      <c r="A129" s="4">
        <v>126</v>
      </c>
      <c r="B129" s="45" t="s">
        <v>526</v>
      </c>
      <c r="C129" s="10" t="s">
        <v>543</v>
      </c>
      <c r="D129" s="4" t="s">
        <v>1699</v>
      </c>
      <c r="E129" s="10">
        <v>366</v>
      </c>
      <c r="F129" s="10">
        <v>1</v>
      </c>
      <c r="G129" s="10">
        <v>0</v>
      </c>
      <c r="H129" s="49">
        <f t="shared" ref="H129:H167" si="8">F129/E129</f>
        <v>2.7322404371584699E-3</v>
      </c>
      <c r="I129" s="49">
        <f t="shared" ref="I129:I167" si="9">G129/E129</f>
        <v>0</v>
      </c>
    </row>
    <row r="130" spans="1:9" x14ac:dyDescent="0.25">
      <c r="A130" s="4">
        <v>127</v>
      </c>
      <c r="B130" s="45" t="s">
        <v>526</v>
      </c>
      <c r="C130" s="10" t="s">
        <v>542</v>
      </c>
      <c r="D130" s="4" t="s">
        <v>1701</v>
      </c>
      <c r="E130" s="10">
        <v>460</v>
      </c>
      <c r="F130" s="10">
        <v>1</v>
      </c>
      <c r="G130" s="10">
        <v>0</v>
      </c>
      <c r="H130" s="49">
        <f t="shared" si="8"/>
        <v>2.1739130434782609E-3</v>
      </c>
      <c r="I130" s="49">
        <f t="shared" si="9"/>
        <v>0</v>
      </c>
    </row>
    <row r="131" spans="1:9" x14ac:dyDescent="0.25">
      <c r="A131" s="4">
        <v>128</v>
      </c>
      <c r="B131" s="45" t="s">
        <v>526</v>
      </c>
      <c r="C131" s="10" t="s">
        <v>528</v>
      </c>
      <c r="D131" s="4" t="s">
        <v>1698</v>
      </c>
      <c r="E131" s="10">
        <v>836</v>
      </c>
      <c r="F131" s="10">
        <v>436</v>
      </c>
      <c r="G131" s="10">
        <v>792</v>
      </c>
      <c r="H131" s="49">
        <f t="shared" si="8"/>
        <v>0.52153110047846885</v>
      </c>
      <c r="I131" s="49">
        <f t="shared" si="9"/>
        <v>0.94736842105263153</v>
      </c>
    </row>
    <row r="132" spans="1:9" x14ac:dyDescent="0.25">
      <c r="A132" s="4">
        <v>129</v>
      </c>
      <c r="B132" s="45" t="s">
        <v>526</v>
      </c>
      <c r="C132" s="10" t="s">
        <v>530</v>
      </c>
      <c r="D132" s="4" t="s">
        <v>1698</v>
      </c>
      <c r="E132" s="10">
        <v>2597</v>
      </c>
      <c r="F132" s="10">
        <v>1374</v>
      </c>
      <c r="G132" s="10">
        <v>66</v>
      </c>
      <c r="H132" s="49">
        <f t="shared" si="8"/>
        <v>0.52907200616095496</v>
      </c>
      <c r="I132" s="49">
        <f t="shared" si="9"/>
        <v>2.5413939160569887E-2</v>
      </c>
    </row>
    <row r="133" spans="1:9" x14ac:dyDescent="0.25">
      <c r="A133" s="4">
        <v>130</v>
      </c>
      <c r="B133" s="45" t="s">
        <v>526</v>
      </c>
      <c r="C133" s="10" t="s">
        <v>534</v>
      </c>
      <c r="D133" s="4" t="s">
        <v>1698</v>
      </c>
      <c r="E133" s="10">
        <v>1585</v>
      </c>
      <c r="F133" s="10">
        <v>568</v>
      </c>
      <c r="G133" s="10">
        <v>0</v>
      </c>
      <c r="H133" s="49">
        <f t="shared" si="8"/>
        <v>0.35835962145110412</v>
      </c>
      <c r="I133" s="49">
        <f t="shared" si="9"/>
        <v>0</v>
      </c>
    </row>
    <row r="134" spans="1:9" x14ac:dyDescent="0.25">
      <c r="A134" s="4">
        <v>131</v>
      </c>
      <c r="B134" s="45" t="s">
        <v>526</v>
      </c>
      <c r="C134" s="10" t="s">
        <v>538</v>
      </c>
      <c r="D134" s="4" t="s">
        <v>1698</v>
      </c>
      <c r="E134" s="10">
        <v>1537</v>
      </c>
      <c r="F134" s="10">
        <v>336</v>
      </c>
      <c r="G134" s="10">
        <v>0</v>
      </c>
      <c r="H134" s="49">
        <f t="shared" si="8"/>
        <v>0.21860767729342875</v>
      </c>
      <c r="I134" s="49">
        <f t="shared" si="9"/>
        <v>0</v>
      </c>
    </row>
    <row r="135" spans="1:9" x14ac:dyDescent="0.25">
      <c r="A135" s="4">
        <v>132</v>
      </c>
      <c r="B135" s="45" t="s">
        <v>526</v>
      </c>
      <c r="C135" s="10" t="s">
        <v>373</v>
      </c>
      <c r="D135" s="4" t="s">
        <v>1698</v>
      </c>
      <c r="E135" s="10">
        <v>1468</v>
      </c>
      <c r="F135" s="10">
        <v>831</v>
      </c>
      <c r="G135" s="10">
        <v>579</v>
      </c>
      <c r="H135" s="49">
        <f t="shared" si="8"/>
        <v>0.56607629427792916</v>
      </c>
      <c r="I135" s="49">
        <f t="shared" si="9"/>
        <v>0.39441416893732972</v>
      </c>
    </row>
    <row r="136" spans="1:9" x14ac:dyDescent="0.25">
      <c r="A136" s="4">
        <v>133</v>
      </c>
      <c r="B136" s="45" t="s">
        <v>526</v>
      </c>
      <c r="C136" s="10" t="s">
        <v>545</v>
      </c>
      <c r="D136" s="4" t="s">
        <v>1698</v>
      </c>
      <c r="E136" s="10">
        <v>1730</v>
      </c>
      <c r="F136" s="10">
        <v>765</v>
      </c>
      <c r="G136" s="10">
        <v>4</v>
      </c>
      <c r="H136" s="49">
        <f t="shared" si="8"/>
        <v>0.44219653179190749</v>
      </c>
      <c r="I136" s="49">
        <f t="shared" si="9"/>
        <v>2.3121387283236996E-3</v>
      </c>
    </row>
    <row r="137" spans="1:9" x14ac:dyDescent="0.25">
      <c r="A137" s="4">
        <v>134</v>
      </c>
      <c r="B137" s="45" t="s">
        <v>526</v>
      </c>
      <c r="C137" s="10" t="s">
        <v>537</v>
      </c>
      <c r="D137" s="4" t="s">
        <v>1699</v>
      </c>
      <c r="E137" s="10">
        <v>666</v>
      </c>
      <c r="F137" s="10">
        <v>1</v>
      </c>
      <c r="G137" s="10">
        <v>0</v>
      </c>
      <c r="H137" s="49">
        <f t="shared" si="8"/>
        <v>1.5015015015015015E-3</v>
      </c>
      <c r="I137" s="49">
        <f t="shared" si="9"/>
        <v>0</v>
      </c>
    </row>
    <row r="138" spans="1:9" x14ac:dyDescent="0.25">
      <c r="A138" s="4">
        <v>135</v>
      </c>
      <c r="B138" s="45" t="s">
        <v>526</v>
      </c>
      <c r="C138" s="10" t="s">
        <v>531</v>
      </c>
      <c r="D138" s="4" t="s">
        <v>1700</v>
      </c>
      <c r="E138" s="10">
        <v>190</v>
      </c>
      <c r="F138" s="10">
        <v>0</v>
      </c>
      <c r="G138" s="10">
        <v>0</v>
      </c>
      <c r="H138" s="49">
        <f t="shared" si="8"/>
        <v>0</v>
      </c>
      <c r="I138" s="49">
        <f t="shared" si="9"/>
        <v>0</v>
      </c>
    </row>
    <row r="139" spans="1:9" x14ac:dyDescent="0.25">
      <c r="A139" s="4">
        <v>136</v>
      </c>
      <c r="B139" s="45" t="s">
        <v>526</v>
      </c>
      <c r="C139" s="10" t="s">
        <v>1634</v>
      </c>
      <c r="D139" s="4" t="s">
        <v>1698</v>
      </c>
      <c r="E139" s="10">
        <v>434</v>
      </c>
      <c r="F139" s="10">
        <v>2</v>
      </c>
      <c r="G139" s="10">
        <v>0</v>
      </c>
      <c r="H139" s="49">
        <f t="shared" si="8"/>
        <v>4.608294930875576E-3</v>
      </c>
      <c r="I139" s="49">
        <f t="shared" si="9"/>
        <v>0</v>
      </c>
    </row>
    <row r="140" spans="1:9" x14ac:dyDescent="0.25">
      <c r="A140" s="4">
        <v>137</v>
      </c>
      <c r="B140" s="45" t="s">
        <v>526</v>
      </c>
      <c r="C140" s="10" t="s">
        <v>529</v>
      </c>
      <c r="D140" s="4" t="s">
        <v>1698</v>
      </c>
      <c r="E140" s="10">
        <v>3219</v>
      </c>
      <c r="F140" s="10">
        <v>969</v>
      </c>
      <c r="G140" s="10">
        <v>8</v>
      </c>
      <c r="H140" s="49">
        <f t="shared" si="8"/>
        <v>0.30102516309412863</v>
      </c>
      <c r="I140" s="49">
        <f t="shared" si="9"/>
        <v>2.4852438645542093E-3</v>
      </c>
    </row>
    <row r="141" spans="1:9" x14ac:dyDescent="0.25">
      <c r="A141" s="4">
        <v>138</v>
      </c>
      <c r="B141" s="45" t="s">
        <v>61</v>
      </c>
      <c r="C141" s="10" t="s">
        <v>62</v>
      </c>
      <c r="D141" s="4" t="s">
        <v>1698</v>
      </c>
      <c r="E141" s="10">
        <v>678</v>
      </c>
      <c r="F141" s="10">
        <v>396</v>
      </c>
      <c r="G141" s="10">
        <v>258</v>
      </c>
      <c r="H141" s="49">
        <f t="shared" si="8"/>
        <v>0.58407079646017701</v>
      </c>
      <c r="I141" s="49">
        <f t="shared" si="9"/>
        <v>0.38053097345132741</v>
      </c>
    </row>
    <row r="142" spans="1:9" x14ac:dyDescent="0.25">
      <c r="A142" s="4">
        <v>139</v>
      </c>
      <c r="B142" s="45" t="s">
        <v>61</v>
      </c>
      <c r="C142" s="10" t="s">
        <v>69</v>
      </c>
      <c r="D142" s="4" t="s">
        <v>1698</v>
      </c>
      <c r="E142" s="10">
        <v>500</v>
      </c>
      <c r="F142" s="10">
        <v>251</v>
      </c>
      <c r="G142" s="10">
        <v>93</v>
      </c>
      <c r="H142" s="49">
        <f t="shared" si="8"/>
        <v>0.502</v>
      </c>
      <c r="I142" s="49">
        <f t="shared" si="9"/>
        <v>0.186</v>
      </c>
    </row>
    <row r="143" spans="1:9" x14ac:dyDescent="0.25">
      <c r="A143" s="4">
        <v>140</v>
      </c>
      <c r="B143" s="45" t="s">
        <v>61</v>
      </c>
      <c r="C143" s="10" t="s">
        <v>72</v>
      </c>
      <c r="D143" s="4" t="s">
        <v>1698</v>
      </c>
      <c r="E143" s="10">
        <v>794</v>
      </c>
      <c r="F143" s="10">
        <v>213</v>
      </c>
      <c r="G143" s="10">
        <v>40</v>
      </c>
      <c r="H143" s="49">
        <f t="shared" si="8"/>
        <v>0.26826196473551639</v>
      </c>
      <c r="I143" s="49">
        <f t="shared" si="9"/>
        <v>5.0377833753148617E-2</v>
      </c>
    </row>
    <row r="144" spans="1:9" x14ac:dyDescent="0.25">
      <c r="A144" s="4">
        <v>141</v>
      </c>
      <c r="B144" s="45" t="s">
        <v>61</v>
      </c>
      <c r="C144" s="10" t="s">
        <v>64</v>
      </c>
      <c r="D144" s="4" t="s">
        <v>1698</v>
      </c>
      <c r="E144" s="10">
        <v>1759</v>
      </c>
      <c r="F144" s="10">
        <v>1242</v>
      </c>
      <c r="G144" s="10">
        <v>619</v>
      </c>
      <c r="H144" s="49">
        <f t="shared" si="8"/>
        <v>0.70608300170551452</v>
      </c>
      <c r="I144" s="49">
        <f t="shared" si="9"/>
        <v>0.35190449118817507</v>
      </c>
    </row>
    <row r="145" spans="1:9" x14ac:dyDescent="0.25">
      <c r="A145" s="4">
        <v>142</v>
      </c>
      <c r="B145" s="45" t="s">
        <v>61</v>
      </c>
      <c r="C145" s="10" t="s">
        <v>79</v>
      </c>
      <c r="D145" s="4" t="s">
        <v>1698</v>
      </c>
      <c r="E145" s="10">
        <v>1039</v>
      </c>
      <c r="F145" s="10">
        <v>770</v>
      </c>
      <c r="G145" s="10">
        <v>881</v>
      </c>
      <c r="H145" s="49">
        <f t="shared" si="8"/>
        <v>0.7410972088546679</v>
      </c>
      <c r="I145" s="49">
        <f t="shared" si="9"/>
        <v>0.84793070259865255</v>
      </c>
    </row>
    <row r="146" spans="1:9" x14ac:dyDescent="0.25">
      <c r="A146" s="4">
        <v>143</v>
      </c>
      <c r="B146" s="45" t="s">
        <v>61</v>
      </c>
      <c r="C146" s="10" t="s">
        <v>86</v>
      </c>
      <c r="D146" s="4" t="s">
        <v>1698</v>
      </c>
      <c r="E146" s="10">
        <v>736</v>
      </c>
      <c r="F146" s="10">
        <v>406</v>
      </c>
      <c r="G146" s="10">
        <v>195</v>
      </c>
      <c r="H146" s="49">
        <f t="shared" si="8"/>
        <v>0.55163043478260865</v>
      </c>
      <c r="I146" s="49">
        <f t="shared" si="9"/>
        <v>0.26494565217391303</v>
      </c>
    </row>
    <row r="147" spans="1:9" x14ac:dyDescent="0.25">
      <c r="A147" s="4">
        <v>144</v>
      </c>
      <c r="B147" s="45" t="s">
        <v>61</v>
      </c>
      <c r="C147" s="10" t="s">
        <v>74</v>
      </c>
      <c r="D147" s="4" t="s">
        <v>1698</v>
      </c>
      <c r="E147" s="10">
        <v>1007</v>
      </c>
      <c r="F147" s="10">
        <v>249</v>
      </c>
      <c r="G147" s="10">
        <v>181</v>
      </c>
      <c r="H147" s="49">
        <f t="shared" si="8"/>
        <v>0.24726911618669314</v>
      </c>
      <c r="I147" s="49">
        <f t="shared" si="9"/>
        <v>0.17974180734856007</v>
      </c>
    </row>
    <row r="148" spans="1:9" x14ac:dyDescent="0.25">
      <c r="A148" s="4">
        <v>145</v>
      </c>
      <c r="B148" s="45" t="s">
        <v>61</v>
      </c>
      <c r="C148" s="10" t="s">
        <v>65</v>
      </c>
      <c r="D148" s="4" t="s">
        <v>1698</v>
      </c>
      <c r="E148" s="10">
        <v>706</v>
      </c>
      <c r="F148" s="10">
        <v>422</v>
      </c>
      <c r="G148" s="10">
        <v>165</v>
      </c>
      <c r="H148" s="49">
        <f t="shared" si="8"/>
        <v>0.59773371104815864</v>
      </c>
      <c r="I148" s="49">
        <f t="shared" si="9"/>
        <v>0.23371104815864022</v>
      </c>
    </row>
    <row r="149" spans="1:9" x14ac:dyDescent="0.25">
      <c r="A149" s="4">
        <v>146</v>
      </c>
      <c r="B149" s="45" t="s">
        <v>61</v>
      </c>
      <c r="C149" s="10" t="s">
        <v>63</v>
      </c>
      <c r="D149" s="4" t="s">
        <v>1698</v>
      </c>
      <c r="E149" s="10">
        <v>773</v>
      </c>
      <c r="F149" s="10">
        <v>386</v>
      </c>
      <c r="G149" s="10">
        <v>41</v>
      </c>
      <c r="H149" s="49">
        <f t="shared" si="8"/>
        <v>0.49935316946959896</v>
      </c>
      <c r="I149" s="49">
        <f t="shared" si="9"/>
        <v>5.3040103492884863E-2</v>
      </c>
    </row>
    <row r="150" spans="1:9" x14ac:dyDescent="0.25">
      <c r="A150" s="4">
        <v>147</v>
      </c>
      <c r="B150" s="45" t="s">
        <v>61</v>
      </c>
      <c r="C150" s="10" t="s">
        <v>80</v>
      </c>
      <c r="D150" s="4" t="s">
        <v>1698</v>
      </c>
      <c r="E150" s="10">
        <v>973</v>
      </c>
      <c r="F150" s="10">
        <v>638</v>
      </c>
      <c r="G150" s="10">
        <v>1</v>
      </c>
      <c r="H150" s="49">
        <f t="shared" si="8"/>
        <v>0.65570400822199382</v>
      </c>
      <c r="I150" s="49">
        <f t="shared" si="9"/>
        <v>1.0277492291880781E-3</v>
      </c>
    </row>
    <row r="151" spans="1:9" x14ac:dyDescent="0.25">
      <c r="A151" s="4">
        <v>148</v>
      </c>
      <c r="B151" s="45" t="s">
        <v>61</v>
      </c>
      <c r="C151" s="10" t="s">
        <v>66</v>
      </c>
      <c r="D151" s="4" t="s">
        <v>1698</v>
      </c>
      <c r="E151" s="10">
        <v>541</v>
      </c>
      <c r="F151" s="10">
        <v>262</v>
      </c>
      <c r="G151" s="10">
        <v>198</v>
      </c>
      <c r="H151" s="49">
        <f t="shared" si="8"/>
        <v>0.48428835489833644</v>
      </c>
      <c r="I151" s="49">
        <f t="shared" si="9"/>
        <v>0.36598890942698709</v>
      </c>
    </row>
    <row r="152" spans="1:9" x14ac:dyDescent="0.25">
      <c r="A152" s="4">
        <v>149</v>
      </c>
      <c r="B152" s="45" t="s">
        <v>61</v>
      </c>
      <c r="C152" s="10" t="s">
        <v>78</v>
      </c>
      <c r="D152" s="4" t="s">
        <v>1698</v>
      </c>
      <c r="E152" s="10">
        <v>1514</v>
      </c>
      <c r="F152" s="10">
        <v>793</v>
      </c>
      <c r="G152" s="10">
        <v>239</v>
      </c>
      <c r="H152" s="49">
        <f t="shared" si="8"/>
        <v>0.52377807133421406</v>
      </c>
      <c r="I152" s="49">
        <f t="shared" si="9"/>
        <v>0.15785997357992074</v>
      </c>
    </row>
    <row r="153" spans="1:9" x14ac:dyDescent="0.25">
      <c r="A153" s="4">
        <v>150</v>
      </c>
      <c r="B153" s="45" t="s">
        <v>61</v>
      </c>
      <c r="C153" s="10" t="s">
        <v>73</v>
      </c>
      <c r="D153" s="4" t="s">
        <v>1698</v>
      </c>
      <c r="E153" s="10">
        <v>1029</v>
      </c>
      <c r="F153" s="10">
        <v>516</v>
      </c>
      <c r="G153" s="10">
        <v>144</v>
      </c>
      <c r="H153" s="49">
        <f t="shared" si="8"/>
        <v>0.50145772594752192</v>
      </c>
      <c r="I153" s="49">
        <f t="shared" si="9"/>
        <v>0.13994169096209913</v>
      </c>
    </row>
    <row r="154" spans="1:9" x14ac:dyDescent="0.25">
      <c r="A154" s="4">
        <v>151</v>
      </c>
      <c r="B154" s="45" t="s">
        <v>61</v>
      </c>
      <c r="C154" s="10" t="s">
        <v>83</v>
      </c>
      <c r="D154" s="4" t="s">
        <v>1698</v>
      </c>
      <c r="E154" s="10">
        <v>1738</v>
      </c>
      <c r="F154" s="10">
        <v>961</v>
      </c>
      <c r="G154" s="10">
        <v>368</v>
      </c>
      <c r="H154" s="49">
        <f t="shared" si="8"/>
        <v>0.55293440736478716</v>
      </c>
      <c r="I154" s="49">
        <f t="shared" si="9"/>
        <v>0.21173762945914845</v>
      </c>
    </row>
    <row r="155" spans="1:9" x14ac:dyDescent="0.25">
      <c r="A155" s="4">
        <v>152</v>
      </c>
      <c r="B155" s="45" t="s">
        <v>61</v>
      </c>
      <c r="C155" s="10" t="s">
        <v>81</v>
      </c>
      <c r="D155" s="4" t="s">
        <v>1698</v>
      </c>
      <c r="E155" s="10">
        <v>496</v>
      </c>
      <c r="F155" s="10">
        <v>271</v>
      </c>
      <c r="G155" s="10">
        <v>99</v>
      </c>
      <c r="H155" s="49">
        <f t="shared" si="8"/>
        <v>0.5463709677419355</v>
      </c>
      <c r="I155" s="49">
        <f t="shared" si="9"/>
        <v>0.19959677419354838</v>
      </c>
    </row>
    <row r="156" spans="1:9" x14ac:dyDescent="0.25">
      <c r="A156" s="4">
        <v>153</v>
      </c>
      <c r="B156" s="45" t="s">
        <v>61</v>
      </c>
      <c r="C156" s="10" t="s">
        <v>76</v>
      </c>
      <c r="D156" s="4" t="s">
        <v>1698</v>
      </c>
      <c r="E156" s="10">
        <v>1239</v>
      </c>
      <c r="F156" s="10">
        <v>701</v>
      </c>
      <c r="G156" s="10">
        <v>336</v>
      </c>
      <c r="H156" s="49">
        <f t="shared" si="8"/>
        <v>0.56577885391444716</v>
      </c>
      <c r="I156" s="49">
        <f t="shared" si="9"/>
        <v>0.2711864406779661</v>
      </c>
    </row>
    <row r="157" spans="1:9" x14ac:dyDescent="0.25">
      <c r="A157" s="4">
        <v>154</v>
      </c>
      <c r="B157" s="45" t="s">
        <v>61</v>
      </c>
      <c r="C157" s="10" t="s">
        <v>75</v>
      </c>
      <c r="D157" s="4" t="s">
        <v>1698</v>
      </c>
      <c r="E157" s="10">
        <v>737</v>
      </c>
      <c r="F157" s="10">
        <v>522</v>
      </c>
      <c r="G157" s="10">
        <v>640</v>
      </c>
      <c r="H157" s="49">
        <f t="shared" si="8"/>
        <v>0.70827679782903663</v>
      </c>
      <c r="I157" s="49">
        <f t="shared" si="9"/>
        <v>0.86838534599728634</v>
      </c>
    </row>
    <row r="158" spans="1:9" x14ac:dyDescent="0.25">
      <c r="A158" s="4">
        <v>155</v>
      </c>
      <c r="B158" s="45" t="s">
        <v>61</v>
      </c>
      <c r="C158" s="10" t="s">
        <v>68</v>
      </c>
      <c r="D158" s="4" t="s">
        <v>1698</v>
      </c>
      <c r="E158" s="10">
        <v>1475</v>
      </c>
      <c r="F158" s="10">
        <v>957</v>
      </c>
      <c r="G158" s="10">
        <v>997</v>
      </c>
      <c r="H158" s="49">
        <f t="shared" si="8"/>
        <v>0.64881355932203388</v>
      </c>
      <c r="I158" s="49">
        <f t="shared" si="9"/>
        <v>0.67593220338983051</v>
      </c>
    </row>
    <row r="159" spans="1:9" x14ac:dyDescent="0.25">
      <c r="A159" s="4">
        <v>156</v>
      </c>
      <c r="B159" s="45" t="s">
        <v>61</v>
      </c>
      <c r="C159" s="10" t="s">
        <v>67</v>
      </c>
      <c r="D159" s="4" t="s">
        <v>1698</v>
      </c>
      <c r="E159" s="10">
        <v>1244</v>
      </c>
      <c r="F159" s="10">
        <v>881</v>
      </c>
      <c r="G159" s="10">
        <v>154</v>
      </c>
      <c r="H159" s="49">
        <f t="shared" si="8"/>
        <v>0.70819935691318325</v>
      </c>
      <c r="I159" s="49">
        <f t="shared" si="9"/>
        <v>0.12379421221864952</v>
      </c>
    </row>
    <row r="160" spans="1:9" x14ac:dyDescent="0.25">
      <c r="A160" s="4">
        <v>157</v>
      </c>
      <c r="B160" s="45" t="s">
        <v>61</v>
      </c>
      <c r="C160" s="10" t="s">
        <v>87</v>
      </c>
      <c r="D160" s="4" t="s">
        <v>1698</v>
      </c>
      <c r="E160" s="10">
        <v>574</v>
      </c>
      <c r="F160" s="10">
        <v>281</v>
      </c>
      <c r="G160" s="10">
        <v>5</v>
      </c>
      <c r="H160" s="49">
        <f t="shared" si="8"/>
        <v>0.48954703832752611</v>
      </c>
      <c r="I160" s="49">
        <f t="shared" si="9"/>
        <v>8.7108013937282226E-3</v>
      </c>
    </row>
    <row r="161" spans="1:9" x14ac:dyDescent="0.25">
      <c r="A161" s="4">
        <v>158</v>
      </c>
      <c r="B161" s="45" t="s">
        <v>61</v>
      </c>
      <c r="C161" s="10" t="s">
        <v>85</v>
      </c>
      <c r="D161" s="4" t="s">
        <v>1698</v>
      </c>
      <c r="E161" s="10">
        <v>1322</v>
      </c>
      <c r="F161" s="10">
        <v>801</v>
      </c>
      <c r="G161" s="10">
        <v>343</v>
      </c>
      <c r="H161" s="49">
        <f t="shared" si="8"/>
        <v>0.60590015128593044</v>
      </c>
      <c r="I161" s="49">
        <f t="shared" si="9"/>
        <v>0.25945537065052948</v>
      </c>
    </row>
    <row r="162" spans="1:9" x14ac:dyDescent="0.25">
      <c r="A162" s="4">
        <v>159</v>
      </c>
      <c r="B162" s="45" t="s">
        <v>61</v>
      </c>
      <c r="C162" s="10" t="s">
        <v>77</v>
      </c>
      <c r="D162" s="4" t="s">
        <v>1698</v>
      </c>
      <c r="E162" s="10">
        <v>970</v>
      </c>
      <c r="F162" s="10">
        <v>560</v>
      </c>
      <c r="G162" s="10">
        <v>86</v>
      </c>
      <c r="H162" s="49">
        <f t="shared" si="8"/>
        <v>0.57731958762886593</v>
      </c>
      <c r="I162" s="49">
        <f t="shared" si="9"/>
        <v>8.8659793814432994E-2</v>
      </c>
    </row>
    <row r="163" spans="1:9" x14ac:dyDescent="0.25">
      <c r="A163" s="4">
        <v>160</v>
      </c>
      <c r="B163" s="45" t="s">
        <v>61</v>
      </c>
      <c r="C163" s="10" t="s">
        <v>71</v>
      </c>
      <c r="D163" s="4" t="s">
        <v>1698</v>
      </c>
      <c r="E163" s="10">
        <v>1234</v>
      </c>
      <c r="F163" s="10">
        <v>864</v>
      </c>
      <c r="G163" s="10">
        <v>389</v>
      </c>
      <c r="H163" s="49">
        <f t="shared" si="8"/>
        <v>0.70016207455429502</v>
      </c>
      <c r="I163" s="49">
        <f t="shared" si="9"/>
        <v>0.31523500810372773</v>
      </c>
    </row>
    <row r="164" spans="1:9" x14ac:dyDescent="0.25">
      <c r="A164" s="4">
        <v>161</v>
      </c>
      <c r="B164" s="45" t="s">
        <v>61</v>
      </c>
      <c r="C164" s="10" t="s">
        <v>84</v>
      </c>
      <c r="D164" s="4" t="s">
        <v>1698</v>
      </c>
      <c r="E164" s="10">
        <v>636</v>
      </c>
      <c r="F164" s="10">
        <v>362</v>
      </c>
      <c r="G164" s="10">
        <v>209</v>
      </c>
      <c r="H164" s="49">
        <f t="shared" si="8"/>
        <v>0.5691823899371069</v>
      </c>
      <c r="I164" s="49">
        <f t="shared" si="9"/>
        <v>0.32861635220125784</v>
      </c>
    </row>
    <row r="165" spans="1:9" x14ac:dyDescent="0.25">
      <c r="A165" s="4">
        <v>162</v>
      </c>
      <c r="B165" s="45" t="s">
        <v>61</v>
      </c>
      <c r="C165" s="10" t="s">
        <v>88</v>
      </c>
      <c r="D165" s="4" t="s">
        <v>1698</v>
      </c>
      <c r="E165" s="10">
        <v>906</v>
      </c>
      <c r="F165" s="10">
        <v>588</v>
      </c>
      <c r="G165" s="10">
        <v>434</v>
      </c>
      <c r="H165" s="49">
        <f t="shared" si="8"/>
        <v>0.64900662251655628</v>
      </c>
      <c r="I165" s="49">
        <f t="shared" si="9"/>
        <v>0.47902869757174393</v>
      </c>
    </row>
    <row r="166" spans="1:9" x14ac:dyDescent="0.25">
      <c r="A166" s="4">
        <v>163</v>
      </c>
      <c r="B166" s="45" t="s">
        <v>61</v>
      </c>
      <c r="C166" s="10" t="s">
        <v>82</v>
      </c>
      <c r="D166" s="4" t="s">
        <v>1698</v>
      </c>
      <c r="E166" s="10">
        <v>663</v>
      </c>
      <c r="F166" s="10">
        <v>344</v>
      </c>
      <c r="G166" s="10">
        <v>65</v>
      </c>
      <c r="H166" s="49">
        <f t="shared" si="8"/>
        <v>0.5188536953242836</v>
      </c>
      <c r="I166" s="49">
        <f t="shared" si="9"/>
        <v>9.8039215686274508E-2</v>
      </c>
    </row>
    <row r="167" spans="1:9" x14ac:dyDescent="0.25">
      <c r="A167" s="4">
        <v>164</v>
      </c>
      <c r="B167" s="45" t="s">
        <v>61</v>
      </c>
      <c r="C167" s="10" t="s">
        <v>70</v>
      </c>
      <c r="D167" s="4" t="s">
        <v>1698</v>
      </c>
      <c r="E167" s="10">
        <v>1239</v>
      </c>
      <c r="F167" s="10">
        <v>623</v>
      </c>
      <c r="G167" s="10">
        <v>68</v>
      </c>
      <c r="H167" s="49">
        <f t="shared" si="8"/>
        <v>0.50282485875706218</v>
      </c>
      <c r="I167" s="49">
        <f t="shared" si="9"/>
        <v>5.4882970137207422E-2</v>
      </c>
    </row>
    <row r="168" spans="1:9" x14ac:dyDescent="0.25">
      <c r="A168" s="4">
        <v>165</v>
      </c>
      <c r="B168" s="45" t="s">
        <v>61</v>
      </c>
      <c r="C168" s="10" t="s">
        <v>1702</v>
      </c>
      <c r="D168" s="4" t="s">
        <v>1698</v>
      </c>
      <c r="E168" s="10">
        <v>0</v>
      </c>
      <c r="F168" s="10">
        <v>0</v>
      </c>
      <c r="G168" s="10">
        <v>0</v>
      </c>
      <c r="H168" s="49"/>
      <c r="I168" s="49"/>
    </row>
    <row r="169" spans="1:9" x14ac:dyDescent="0.25">
      <c r="A169" s="4">
        <v>166</v>
      </c>
      <c r="B169" s="45" t="s">
        <v>547</v>
      </c>
      <c r="C169" s="10" t="s">
        <v>558</v>
      </c>
      <c r="D169" s="4" t="s">
        <v>1698</v>
      </c>
      <c r="E169" s="10">
        <v>868</v>
      </c>
      <c r="F169" s="10">
        <v>386</v>
      </c>
      <c r="G169" s="10">
        <v>687</v>
      </c>
      <c r="H169" s="49">
        <f t="shared" ref="H169:H179" si="10">F169/E169</f>
        <v>0.4447004608294931</v>
      </c>
      <c r="I169" s="49">
        <f t="shared" ref="I169:I179" si="11">G169/E169</f>
        <v>0.79147465437788023</v>
      </c>
    </row>
    <row r="170" spans="1:9" x14ac:dyDescent="0.25">
      <c r="A170" s="4">
        <v>167</v>
      </c>
      <c r="B170" s="45" t="s">
        <v>547</v>
      </c>
      <c r="C170" s="10" t="s">
        <v>557</v>
      </c>
      <c r="D170" s="4" t="s">
        <v>1698</v>
      </c>
      <c r="E170" s="10">
        <v>1297</v>
      </c>
      <c r="F170" s="10">
        <v>376</v>
      </c>
      <c r="G170" s="10">
        <v>7</v>
      </c>
      <c r="H170" s="49">
        <f t="shared" si="10"/>
        <v>0.28989976869699308</v>
      </c>
      <c r="I170" s="49">
        <f t="shared" si="11"/>
        <v>5.3970701619121047E-3</v>
      </c>
    </row>
    <row r="171" spans="1:9" x14ac:dyDescent="0.25">
      <c r="A171" s="4">
        <v>168</v>
      </c>
      <c r="B171" s="45" t="s">
        <v>547</v>
      </c>
      <c r="C171" s="10" t="s">
        <v>554</v>
      </c>
      <c r="D171" s="4" t="s">
        <v>1698</v>
      </c>
      <c r="E171" s="10">
        <v>1173</v>
      </c>
      <c r="F171" s="10">
        <v>564</v>
      </c>
      <c r="G171" s="10">
        <v>165</v>
      </c>
      <c r="H171" s="49">
        <f t="shared" si="10"/>
        <v>0.48081841432225064</v>
      </c>
      <c r="I171" s="49">
        <f t="shared" si="11"/>
        <v>0.14066496163682865</v>
      </c>
    </row>
    <row r="172" spans="1:9" x14ac:dyDescent="0.25">
      <c r="A172" s="4">
        <v>169</v>
      </c>
      <c r="B172" s="45" t="s">
        <v>547</v>
      </c>
      <c r="C172" s="10" t="s">
        <v>553</v>
      </c>
      <c r="D172" s="4" t="s">
        <v>1698</v>
      </c>
      <c r="E172" s="10">
        <v>2166</v>
      </c>
      <c r="F172" s="10">
        <v>476</v>
      </c>
      <c r="G172" s="10">
        <v>32</v>
      </c>
      <c r="H172" s="49">
        <f t="shared" si="10"/>
        <v>0.21975992613111728</v>
      </c>
      <c r="I172" s="49">
        <f t="shared" si="11"/>
        <v>1.4773776546629732E-2</v>
      </c>
    </row>
    <row r="173" spans="1:9" x14ac:dyDescent="0.25">
      <c r="A173" s="4">
        <v>170</v>
      </c>
      <c r="B173" s="45" t="s">
        <v>547</v>
      </c>
      <c r="C173" s="10" t="s">
        <v>552</v>
      </c>
      <c r="D173" s="4" t="s">
        <v>1698</v>
      </c>
      <c r="E173" s="10">
        <v>1622</v>
      </c>
      <c r="F173" s="10">
        <v>748</v>
      </c>
      <c r="G173" s="10">
        <v>228</v>
      </c>
      <c r="H173" s="49">
        <f t="shared" si="10"/>
        <v>0.46115906288532676</v>
      </c>
      <c r="I173" s="49">
        <f t="shared" si="11"/>
        <v>0.14056720098643649</v>
      </c>
    </row>
    <row r="174" spans="1:9" x14ac:dyDescent="0.25">
      <c r="A174" s="4">
        <v>171</v>
      </c>
      <c r="B174" s="45" t="s">
        <v>547</v>
      </c>
      <c r="C174" s="10" t="s">
        <v>550</v>
      </c>
      <c r="D174" s="4" t="s">
        <v>1698</v>
      </c>
      <c r="E174" s="10">
        <v>996</v>
      </c>
      <c r="F174" s="10">
        <v>473</v>
      </c>
      <c r="G174" s="10">
        <v>312</v>
      </c>
      <c r="H174" s="49">
        <f t="shared" si="10"/>
        <v>0.47489959839357432</v>
      </c>
      <c r="I174" s="49">
        <f t="shared" si="11"/>
        <v>0.31325301204819278</v>
      </c>
    </row>
    <row r="175" spans="1:9" x14ac:dyDescent="0.25">
      <c r="A175" s="4">
        <v>172</v>
      </c>
      <c r="B175" s="45" t="s">
        <v>547</v>
      </c>
      <c r="C175" s="10" t="s">
        <v>549</v>
      </c>
      <c r="D175" s="4" t="s">
        <v>1698</v>
      </c>
      <c r="E175" s="10">
        <v>1026</v>
      </c>
      <c r="F175" s="10">
        <v>492</v>
      </c>
      <c r="G175" s="10">
        <v>955</v>
      </c>
      <c r="H175" s="49">
        <f t="shared" si="10"/>
        <v>0.47953216374269003</v>
      </c>
      <c r="I175" s="49">
        <f t="shared" si="11"/>
        <v>0.93079922027290452</v>
      </c>
    </row>
    <row r="176" spans="1:9" x14ac:dyDescent="0.25">
      <c r="A176" s="4">
        <v>173</v>
      </c>
      <c r="B176" s="45" t="s">
        <v>547</v>
      </c>
      <c r="C176" s="10" t="s">
        <v>568</v>
      </c>
      <c r="D176" s="4" t="s">
        <v>1698</v>
      </c>
      <c r="E176" s="10">
        <v>1726</v>
      </c>
      <c r="F176" s="10">
        <v>835</v>
      </c>
      <c r="G176" s="10">
        <v>102</v>
      </c>
      <c r="H176" s="49">
        <f t="shared" si="10"/>
        <v>0.48377752027809967</v>
      </c>
      <c r="I176" s="49">
        <f t="shared" si="11"/>
        <v>5.909617612977984E-2</v>
      </c>
    </row>
    <row r="177" spans="1:9" x14ac:dyDescent="0.25">
      <c r="A177" s="4">
        <v>174</v>
      </c>
      <c r="B177" s="45" t="s">
        <v>547</v>
      </c>
      <c r="C177" s="10" t="s">
        <v>560</v>
      </c>
      <c r="D177" s="4" t="s">
        <v>1698</v>
      </c>
      <c r="E177" s="10">
        <v>1568</v>
      </c>
      <c r="F177" s="10">
        <v>566</v>
      </c>
      <c r="G177" s="10">
        <v>15</v>
      </c>
      <c r="H177" s="49">
        <f t="shared" si="10"/>
        <v>0.36096938775510207</v>
      </c>
      <c r="I177" s="49">
        <f t="shared" si="11"/>
        <v>9.5663265306122451E-3</v>
      </c>
    </row>
    <row r="178" spans="1:9" x14ac:dyDescent="0.25">
      <c r="A178" s="4">
        <v>175</v>
      </c>
      <c r="B178" s="45" t="s">
        <v>547</v>
      </c>
      <c r="C178" s="10" t="s">
        <v>555</v>
      </c>
      <c r="D178" s="4" t="s">
        <v>1698</v>
      </c>
      <c r="E178" s="10">
        <v>643</v>
      </c>
      <c r="F178" s="10">
        <v>206</v>
      </c>
      <c r="G178" s="10">
        <v>47</v>
      </c>
      <c r="H178" s="49">
        <f t="shared" si="10"/>
        <v>0.32037325038880249</v>
      </c>
      <c r="I178" s="49">
        <f t="shared" si="11"/>
        <v>7.3094867807153963E-2</v>
      </c>
    </row>
    <row r="179" spans="1:9" x14ac:dyDescent="0.25">
      <c r="A179" s="4">
        <v>176</v>
      </c>
      <c r="B179" s="45" t="s">
        <v>547</v>
      </c>
      <c r="C179" s="10" t="s">
        <v>556</v>
      </c>
      <c r="D179" s="4" t="s">
        <v>1699</v>
      </c>
      <c r="E179" s="10">
        <v>71</v>
      </c>
      <c r="F179" s="10">
        <v>0</v>
      </c>
      <c r="G179" s="10">
        <v>0</v>
      </c>
      <c r="H179" s="49">
        <f t="shared" si="10"/>
        <v>0</v>
      </c>
      <c r="I179" s="49">
        <f t="shared" si="11"/>
        <v>0</v>
      </c>
    </row>
    <row r="180" spans="1:9" x14ac:dyDescent="0.25">
      <c r="A180" s="4">
        <v>177</v>
      </c>
      <c r="B180" s="45" t="s">
        <v>547</v>
      </c>
      <c r="C180" s="10" t="s">
        <v>1703</v>
      </c>
      <c r="D180" s="4" t="s">
        <v>1701</v>
      </c>
      <c r="E180" s="10">
        <v>0</v>
      </c>
      <c r="F180" s="10">
        <v>0</v>
      </c>
      <c r="G180" s="10">
        <v>0</v>
      </c>
      <c r="H180" s="49"/>
      <c r="I180" s="49"/>
    </row>
    <row r="181" spans="1:9" x14ac:dyDescent="0.25">
      <c r="A181" s="4">
        <v>178</v>
      </c>
      <c r="B181" s="45" t="s">
        <v>547</v>
      </c>
      <c r="C181" s="10" t="s">
        <v>563</v>
      </c>
      <c r="D181" s="4" t="s">
        <v>1698</v>
      </c>
      <c r="E181" s="10">
        <v>1641</v>
      </c>
      <c r="F181" s="10">
        <v>928</v>
      </c>
      <c r="G181" s="10">
        <v>928</v>
      </c>
      <c r="H181" s="49">
        <f t="shared" ref="H181:H212" si="12">F181/E181</f>
        <v>0.56550883607556368</v>
      </c>
      <c r="I181" s="49">
        <f t="shared" ref="I181:I212" si="13">G181/E181</f>
        <v>0.56550883607556368</v>
      </c>
    </row>
    <row r="182" spans="1:9" x14ac:dyDescent="0.25">
      <c r="A182" s="4">
        <v>179</v>
      </c>
      <c r="B182" s="45" t="s">
        <v>547</v>
      </c>
      <c r="C182" s="10" t="s">
        <v>548</v>
      </c>
      <c r="D182" s="4" t="s">
        <v>1701</v>
      </c>
      <c r="E182" s="10">
        <v>75</v>
      </c>
      <c r="F182" s="10">
        <v>0</v>
      </c>
      <c r="G182" s="10">
        <v>0</v>
      </c>
      <c r="H182" s="49">
        <f t="shared" si="12"/>
        <v>0</v>
      </c>
      <c r="I182" s="49">
        <f t="shared" si="13"/>
        <v>0</v>
      </c>
    </row>
    <row r="183" spans="1:9" x14ac:dyDescent="0.25">
      <c r="A183" s="4">
        <v>180</v>
      </c>
      <c r="B183" s="45" t="s">
        <v>547</v>
      </c>
      <c r="C183" s="10" t="s">
        <v>570</v>
      </c>
      <c r="D183" s="4" t="s">
        <v>1698</v>
      </c>
      <c r="E183" s="10">
        <v>633</v>
      </c>
      <c r="F183" s="10">
        <v>153</v>
      </c>
      <c r="G183" s="10">
        <v>51</v>
      </c>
      <c r="H183" s="49">
        <f t="shared" si="12"/>
        <v>0.24170616113744076</v>
      </c>
      <c r="I183" s="49">
        <f t="shared" si="13"/>
        <v>8.0568720379146919E-2</v>
      </c>
    </row>
    <row r="184" spans="1:9" x14ac:dyDescent="0.25">
      <c r="A184" s="4">
        <v>181</v>
      </c>
      <c r="B184" s="45" t="s">
        <v>547</v>
      </c>
      <c r="C184" s="10" t="s">
        <v>561</v>
      </c>
      <c r="D184" s="4" t="s">
        <v>1698</v>
      </c>
      <c r="E184" s="10">
        <v>647</v>
      </c>
      <c r="F184" s="10">
        <v>272</v>
      </c>
      <c r="G184" s="10">
        <v>57</v>
      </c>
      <c r="H184" s="49">
        <f t="shared" si="12"/>
        <v>0.42040185471406494</v>
      </c>
      <c r="I184" s="49">
        <f t="shared" si="13"/>
        <v>8.8098918083462138E-2</v>
      </c>
    </row>
    <row r="185" spans="1:9" x14ac:dyDescent="0.25">
      <c r="A185" s="4">
        <v>182</v>
      </c>
      <c r="B185" s="45" t="s">
        <v>547</v>
      </c>
      <c r="C185" s="10" t="s">
        <v>571</v>
      </c>
      <c r="D185" s="4" t="s">
        <v>1698</v>
      </c>
      <c r="E185" s="10">
        <v>950</v>
      </c>
      <c r="F185" s="10">
        <v>298</v>
      </c>
      <c r="G185" s="10">
        <v>0</v>
      </c>
      <c r="H185" s="49">
        <f t="shared" si="12"/>
        <v>0.31368421052631579</v>
      </c>
      <c r="I185" s="49">
        <f t="shared" si="13"/>
        <v>0</v>
      </c>
    </row>
    <row r="186" spans="1:9" x14ac:dyDescent="0.25">
      <c r="A186" s="4">
        <v>183</v>
      </c>
      <c r="B186" s="45" t="s">
        <v>547</v>
      </c>
      <c r="C186" s="10" t="s">
        <v>567</v>
      </c>
      <c r="D186" s="4" t="s">
        <v>1699</v>
      </c>
      <c r="E186" s="10">
        <v>5126</v>
      </c>
      <c r="F186" s="10">
        <v>5</v>
      </c>
      <c r="G186" s="10">
        <v>0</v>
      </c>
      <c r="H186" s="49">
        <f t="shared" si="12"/>
        <v>9.7541943035505264E-4</v>
      </c>
      <c r="I186" s="49">
        <f t="shared" si="13"/>
        <v>0</v>
      </c>
    </row>
    <row r="187" spans="1:9" x14ac:dyDescent="0.25">
      <c r="A187" s="4">
        <v>184</v>
      </c>
      <c r="B187" s="45" t="s">
        <v>547</v>
      </c>
      <c r="C187" s="10" t="s">
        <v>564</v>
      </c>
      <c r="D187" s="4" t="s">
        <v>1698</v>
      </c>
      <c r="E187" s="10">
        <v>1727</v>
      </c>
      <c r="F187" s="10">
        <v>440</v>
      </c>
      <c r="G187" s="10">
        <v>5</v>
      </c>
      <c r="H187" s="49">
        <f t="shared" si="12"/>
        <v>0.25477707006369427</v>
      </c>
      <c r="I187" s="49">
        <f t="shared" si="13"/>
        <v>2.8951939779965257E-3</v>
      </c>
    </row>
    <row r="188" spans="1:9" x14ac:dyDescent="0.25">
      <c r="A188" s="4">
        <v>185</v>
      </c>
      <c r="B188" s="45" t="s">
        <v>547</v>
      </c>
      <c r="C188" s="10" t="s">
        <v>569</v>
      </c>
      <c r="D188" s="4" t="s">
        <v>1698</v>
      </c>
      <c r="E188" s="10">
        <v>427</v>
      </c>
      <c r="F188" s="10">
        <v>177</v>
      </c>
      <c r="G188" s="10">
        <v>481</v>
      </c>
      <c r="H188" s="49">
        <f t="shared" si="12"/>
        <v>0.41451990632318503</v>
      </c>
      <c r="I188" s="49">
        <f t="shared" si="13"/>
        <v>1.126463700234192</v>
      </c>
    </row>
    <row r="189" spans="1:9" x14ac:dyDescent="0.25">
      <c r="A189" s="4">
        <v>186</v>
      </c>
      <c r="B189" s="45" t="s">
        <v>547</v>
      </c>
      <c r="C189" s="10" t="s">
        <v>551</v>
      </c>
      <c r="D189" s="4" t="s">
        <v>1699</v>
      </c>
      <c r="E189" s="10">
        <v>605</v>
      </c>
      <c r="F189" s="10">
        <v>262</v>
      </c>
      <c r="G189" s="10">
        <v>0</v>
      </c>
      <c r="H189" s="49">
        <f t="shared" si="12"/>
        <v>0.43305785123966944</v>
      </c>
      <c r="I189" s="49">
        <f t="shared" si="13"/>
        <v>0</v>
      </c>
    </row>
    <row r="190" spans="1:9" x14ac:dyDescent="0.25">
      <c r="A190" s="4">
        <v>187</v>
      </c>
      <c r="B190" s="45" t="s">
        <v>547</v>
      </c>
      <c r="C190" s="10" t="s">
        <v>566</v>
      </c>
      <c r="D190" s="4" t="s">
        <v>1699</v>
      </c>
      <c r="E190" s="10">
        <v>1</v>
      </c>
      <c r="F190" s="10">
        <v>0</v>
      </c>
      <c r="G190" s="10">
        <v>0</v>
      </c>
      <c r="H190" s="49">
        <f t="shared" si="12"/>
        <v>0</v>
      </c>
      <c r="I190" s="49">
        <f t="shared" si="13"/>
        <v>0</v>
      </c>
    </row>
    <row r="191" spans="1:9" x14ac:dyDescent="0.25">
      <c r="A191" s="4">
        <v>188</v>
      </c>
      <c r="B191" s="45" t="s">
        <v>547</v>
      </c>
      <c r="C191" s="10" t="s">
        <v>404</v>
      </c>
      <c r="D191" s="4" t="s">
        <v>1701</v>
      </c>
      <c r="E191" s="10">
        <v>243</v>
      </c>
      <c r="F191" s="10">
        <v>74</v>
      </c>
      <c r="G191" s="10">
        <v>0</v>
      </c>
      <c r="H191" s="49">
        <f t="shared" si="12"/>
        <v>0.30452674897119342</v>
      </c>
      <c r="I191" s="49">
        <f t="shared" si="13"/>
        <v>0</v>
      </c>
    </row>
    <row r="192" spans="1:9" x14ac:dyDescent="0.25">
      <c r="A192" s="4">
        <v>189</v>
      </c>
      <c r="B192" s="45" t="s">
        <v>547</v>
      </c>
      <c r="C192" s="10" t="s">
        <v>562</v>
      </c>
      <c r="D192" s="4" t="s">
        <v>1698</v>
      </c>
      <c r="E192" s="10">
        <v>667</v>
      </c>
      <c r="F192" s="10">
        <v>298</v>
      </c>
      <c r="G192" s="10">
        <v>20</v>
      </c>
      <c r="H192" s="49">
        <f t="shared" si="12"/>
        <v>0.44677661169415295</v>
      </c>
      <c r="I192" s="49">
        <f t="shared" si="13"/>
        <v>2.9985007496251874E-2</v>
      </c>
    </row>
    <row r="193" spans="1:9" x14ac:dyDescent="0.25">
      <c r="A193" s="4">
        <v>190</v>
      </c>
      <c r="B193" s="45" t="s">
        <v>547</v>
      </c>
      <c r="C193" s="10" t="s">
        <v>565</v>
      </c>
      <c r="D193" s="4" t="s">
        <v>1698</v>
      </c>
      <c r="E193" s="10">
        <v>1156</v>
      </c>
      <c r="F193" s="10">
        <v>438</v>
      </c>
      <c r="G193" s="10">
        <v>2</v>
      </c>
      <c r="H193" s="49">
        <f t="shared" si="12"/>
        <v>0.37889273356401382</v>
      </c>
      <c r="I193" s="49">
        <f t="shared" si="13"/>
        <v>1.7301038062283738E-3</v>
      </c>
    </row>
    <row r="194" spans="1:9" x14ac:dyDescent="0.25">
      <c r="A194" s="4">
        <v>191</v>
      </c>
      <c r="B194" s="45" t="s">
        <v>547</v>
      </c>
      <c r="C194" s="10" t="s">
        <v>559</v>
      </c>
      <c r="D194" s="4" t="s">
        <v>1698</v>
      </c>
      <c r="E194" s="10">
        <v>989</v>
      </c>
      <c r="F194" s="10">
        <v>487</v>
      </c>
      <c r="G194" s="10">
        <v>644</v>
      </c>
      <c r="H194" s="49">
        <f t="shared" si="12"/>
        <v>0.49241658240647118</v>
      </c>
      <c r="I194" s="49">
        <f t="shared" si="13"/>
        <v>0.65116279069767447</v>
      </c>
    </row>
    <row r="195" spans="1:9" x14ac:dyDescent="0.25">
      <c r="A195" s="4">
        <v>192</v>
      </c>
      <c r="B195" s="45" t="s">
        <v>693</v>
      </c>
      <c r="C195" s="10" t="s">
        <v>699</v>
      </c>
      <c r="D195" s="4" t="s">
        <v>1698</v>
      </c>
      <c r="E195" s="10">
        <v>780</v>
      </c>
      <c r="F195" s="10">
        <v>427</v>
      </c>
      <c r="G195" s="10">
        <v>0</v>
      </c>
      <c r="H195" s="49">
        <f t="shared" si="12"/>
        <v>0.54743589743589749</v>
      </c>
      <c r="I195" s="49">
        <f t="shared" si="13"/>
        <v>0</v>
      </c>
    </row>
    <row r="196" spans="1:9" x14ac:dyDescent="0.25">
      <c r="A196" s="4">
        <v>193</v>
      </c>
      <c r="B196" s="45" t="s">
        <v>693</v>
      </c>
      <c r="C196" s="10" t="s">
        <v>712</v>
      </c>
      <c r="D196" s="4" t="s">
        <v>1698</v>
      </c>
      <c r="E196" s="10">
        <v>1173</v>
      </c>
      <c r="F196" s="10">
        <v>6</v>
      </c>
      <c r="G196" s="10">
        <v>0</v>
      </c>
      <c r="H196" s="49">
        <f t="shared" si="12"/>
        <v>5.1150895140664966E-3</v>
      </c>
      <c r="I196" s="49">
        <f t="shared" si="13"/>
        <v>0</v>
      </c>
    </row>
    <row r="197" spans="1:9" x14ac:dyDescent="0.25">
      <c r="A197" s="4">
        <v>194</v>
      </c>
      <c r="B197" s="45" t="s">
        <v>693</v>
      </c>
      <c r="C197" s="10" t="s">
        <v>696</v>
      </c>
      <c r="D197" s="4" t="s">
        <v>1698</v>
      </c>
      <c r="E197" s="10">
        <v>1155</v>
      </c>
      <c r="F197" s="10">
        <v>4</v>
      </c>
      <c r="G197" s="10">
        <v>10</v>
      </c>
      <c r="H197" s="49">
        <f t="shared" si="12"/>
        <v>3.4632034632034632E-3</v>
      </c>
      <c r="I197" s="49">
        <f t="shared" si="13"/>
        <v>8.658008658008658E-3</v>
      </c>
    </row>
    <row r="198" spans="1:9" x14ac:dyDescent="0.25">
      <c r="A198" s="4">
        <v>195</v>
      </c>
      <c r="B198" s="45" t="s">
        <v>693</v>
      </c>
      <c r="C198" s="10" t="s">
        <v>701</v>
      </c>
      <c r="D198" s="4" t="s">
        <v>1698</v>
      </c>
      <c r="E198" s="10">
        <v>809</v>
      </c>
      <c r="F198" s="10">
        <v>2</v>
      </c>
      <c r="G198" s="10">
        <v>1</v>
      </c>
      <c r="H198" s="49">
        <f t="shared" si="12"/>
        <v>2.472187886279357E-3</v>
      </c>
      <c r="I198" s="49">
        <f t="shared" si="13"/>
        <v>1.2360939431396785E-3</v>
      </c>
    </row>
    <row r="199" spans="1:9" x14ac:dyDescent="0.25">
      <c r="A199" s="4">
        <v>196</v>
      </c>
      <c r="B199" s="45" t="s">
        <v>693</v>
      </c>
      <c r="C199" s="10" t="s">
        <v>632</v>
      </c>
      <c r="D199" s="4" t="s">
        <v>1698</v>
      </c>
      <c r="E199" s="10">
        <v>1183</v>
      </c>
      <c r="F199" s="10">
        <v>149</v>
      </c>
      <c r="G199" s="10">
        <v>7</v>
      </c>
      <c r="H199" s="49">
        <f t="shared" si="12"/>
        <v>0.12595097210481826</v>
      </c>
      <c r="I199" s="49">
        <f t="shared" si="13"/>
        <v>5.9171597633136093E-3</v>
      </c>
    </row>
    <row r="200" spans="1:9" x14ac:dyDescent="0.25">
      <c r="A200" s="4">
        <v>197</v>
      </c>
      <c r="B200" s="45" t="s">
        <v>693</v>
      </c>
      <c r="C200" s="10" t="s">
        <v>702</v>
      </c>
      <c r="D200" s="4" t="s">
        <v>1698</v>
      </c>
      <c r="E200" s="10">
        <v>770</v>
      </c>
      <c r="F200" s="10">
        <v>14</v>
      </c>
      <c r="G200" s="10">
        <v>0</v>
      </c>
      <c r="H200" s="49">
        <f t="shared" si="12"/>
        <v>1.8181818181818181E-2</v>
      </c>
      <c r="I200" s="49">
        <f t="shared" si="13"/>
        <v>0</v>
      </c>
    </row>
    <row r="201" spans="1:9" x14ac:dyDescent="0.25">
      <c r="A201" s="4">
        <v>198</v>
      </c>
      <c r="B201" s="45" t="s">
        <v>693</v>
      </c>
      <c r="C201" s="10" t="s">
        <v>703</v>
      </c>
      <c r="D201" s="4" t="s">
        <v>1698</v>
      </c>
      <c r="E201" s="10">
        <v>483</v>
      </c>
      <c r="F201" s="10">
        <v>203</v>
      </c>
      <c r="G201" s="10">
        <v>4</v>
      </c>
      <c r="H201" s="49">
        <f t="shared" si="12"/>
        <v>0.42028985507246375</v>
      </c>
      <c r="I201" s="49">
        <f t="shared" si="13"/>
        <v>8.2815734989648039E-3</v>
      </c>
    </row>
    <row r="202" spans="1:9" x14ac:dyDescent="0.25">
      <c r="A202" s="4">
        <v>199</v>
      </c>
      <c r="B202" s="45" t="s">
        <v>693</v>
      </c>
      <c r="C202" s="10" t="s">
        <v>704</v>
      </c>
      <c r="D202" s="4" t="s">
        <v>1698</v>
      </c>
      <c r="E202" s="10">
        <v>692</v>
      </c>
      <c r="F202" s="10">
        <v>236</v>
      </c>
      <c r="G202" s="10">
        <v>1</v>
      </c>
      <c r="H202" s="49">
        <f t="shared" si="12"/>
        <v>0.34104046242774566</v>
      </c>
      <c r="I202" s="49">
        <f t="shared" si="13"/>
        <v>1.4450867052023121E-3</v>
      </c>
    </row>
    <row r="203" spans="1:9" x14ac:dyDescent="0.25">
      <c r="A203" s="4">
        <v>200</v>
      </c>
      <c r="B203" s="45" t="s">
        <v>693</v>
      </c>
      <c r="C203" s="10" t="s">
        <v>705</v>
      </c>
      <c r="D203" s="4" t="s">
        <v>1698</v>
      </c>
      <c r="E203" s="10">
        <v>568</v>
      </c>
      <c r="F203" s="10">
        <v>1</v>
      </c>
      <c r="G203" s="10">
        <v>0</v>
      </c>
      <c r="H203" s="49">
        <f t="shared" si="12"/>
        <v>1.7605633802816902E-3</v>
      </c>
      <c r="I203" s="49">
        <f t="shared" si="13"/>
        <v>0</v>
      </c>
    </row>
    <row r="204" spans="1:9" x14ac:dyDescent="0.25">
      <c r="A204" s="4">
        <v>201</v>
      </c>
      <c r="B204" s="45" t="s">
        <v>693</v>
      </c>
      <c r="C204" s="10" t="s">
        <v>555</v>
      </c>
      <c r="D204" s="4" t="s">
        <v>1698</v>
      </c>
      <c r="E204" s="10">
        <v>595</v>
      </c>
      <c r="F204" s="10">
        <v>277</v>
      </c>
      <c r="G204" s="10">
        <v>3</v>
      </c>
      <c r="H204" s="49">
        <f t="shared" si="12"/>
        <v>0.46554621848739497</v>
      </c>
      <c r="I204" s="49">
        <f t="shared" si="13"/>
        <v>5.0420168067226894E-3</v>
      </c>
    </row>
    <row r="205" spans="1:9" x14ac:dyDescent="0.25">
      <c r="A205" s="4">
        <v>202</v>
      </c>
      <c r="B205" s="45" t="s">
        <v>693</v>
      </c>
      <c r="C205" s="10" t="s">
        <v>709</v>
      </c>
      <c r="D205" s="4" t="s">
        <v>1698</v>
      </c>
      <c r="E205" s="10">
        <v>1047</v>
      </c>
      <c r="F205" s="10">
        <v>654</v>
      </c>
      <c r="G205" s="10">
        <v>0</v>
      </c>
      <c r="H205" s="49">
        <f t="shared" si="12"/>
        <v>0.62464183381088823</v>
      </c>
      <c r="I205" s="49">
        <f t="shared" si="13"/>
        <v>0</v>
      </c>
    </row>
    <row r="206" spans="1:9" x14ac:dyDescent="0.25">
      <c r="A206" s="4">
        <v>203</v>
      </c>
      <c r="B206" s="45" t="s">
        <v>693</v>
      </c>
      <c r="C206" s="10" t="s">
        <v>710</v>
      </c>
      <c r="D206" s="4" t="s">
        <v>1699</v>
      </c>
      <c r="E206" s="10">
        <v>1234</v>
      </c>
      <c r="F206" s="10">
        <v>12</v>
      </c>
      <c r="G206" s="10">
        <v>3</v>
      </c>
      <c r="H206" s="49">
        <f t="shared" si="12"/>
        <v>9.7244732576985422E-3</v>
      </c>
      <c r="I206" s="49">
        <f t="shared" si="13"/>
        <v>2.4311183144246355E-3</v>
      </c>
    </row>
    <row r="207" spans="1:9" x14ac:dyDescent="0.25">
      <c r="A207" s="4">
        <v>204</v>
      </c>
      <c r="B207" s="45" t="s">
        <v>693</v>
      </c>
      <c r="C207" s="10" t="s">
        <v>697</v>
      </c>
      <c r="D207" s="4" t="s">
        <v>1698</v>
      </c>
      <c r="E207" s="10">
        <v>634</v>
      </c>
      <c r="F207" s="10">
        <v>2</v>
      </c>
      <c r="G207" s="10">
        <v>0</v>
      </c>
      <c r="H207" s="49">
        <f t="shared" si="12"/>
        <v>3.1545741324921135E-3</v>
      </c>
      <c r="I207" s="49">
        <f t="shared" si="13"/>
        <v>0</v>
      </c>
    </row>
    <row r="208" spans="1:9" x14ac:dyDescent="0.25">
      <c r="A208" s="4">
        <v>205</v>
      </c>
      <c r="B208" s="45" t="s">
        <v>693</v>
      </c>
      <c r="C208" s="10" t="s">
        <v>715</v>
      </c>
      <c r="D208" s="4" t="s">
        <v>1700</v>
      </c>
      <c r="E208" s="10">
        <v>183</v>
      </c>
      <c r="F208" s="10">
        <v>0</v>
      </c>
      <c r="G208" s="10">
        <v>0</v>
      </c>
      <c r="H208" s="49">
        <f t="shared" si="12"/>
        <v>0</v>
      </c>
      <c r="I208" s="49">
        <f t="shared" si="13"/>
        <v>0</v>
      </c>
    </row>
    <row r="209" spans="1:9" x14ac:dyDescent="0.25">
      <c r="A209" s="4">
        <v>206</v>
      </c>
      <c r="B209" s="45" t="s">
        <v>693</v>
      </c>
      <c r="C209" s="10" t="s">
        <v>700</v>
      </c>
      <c r="D209" s="4" t="s">
        <v>1698</v>
      </c>
      <c r="E209" s="10">
        <v>637</v>
      </c>
      <c r="F209" s="10">
        <v>1</v>
      </c>
      <c r="G209" s="10">
        <v>0</v>
      </c>
      <c r="H209" s="49">
        <f t="shared" si="12"/>
        <v>1.5698587127158557E-3</v>
      </c>
      <c r="I209" s="49">
        <f t="shared" si="13"/>
        <v>0</v>
      </c>
    </row>
    <row r="210" spans="1:9" x14ac:dyDescent="0.25">
      <c r="A210" s="4">
        <v>207</v>
      </c>
      <c r="B210" s="45" t="s">
        <v>693</v>
      </c>
      <c r="C210" s="10" t="s">
        <v>714</v>
      </c>
      <c r="D210" s="4" t="s">
        <v>1698</v>
      </c>
      <c r="E210" s="10">
        <v>1076</v>
      </c>
      <c r="F210" s="10">
        <v>701</v>
      </c>
      <c r="G210" s="10">
        <v>0</v>
      </c>
      <c r="H210" s="49">
        <f t="shared" si="12"/>
        <v>0.6514869888475836</v>
      </c>
      <c r="I210" s="49">
        <f t="shared" si="13"/>
        <v>0</v>
      </c>
    </row>
    <row r="211" spans="1:9" x14ac:dyDescent="0.25">
      <c r="A211" s="4">
        <v>208</v>
      </c>
      <c r="B211" s="45" t="s">
        <v>693</v>
      </c>
      <c r="C211" s="10" t="s">
        <v>698</v>
      </c>
      <c r="D211" s="4" t="s">
        <v>1699</v>
      </c>
      <c r="E211" s="10">
        <v>215</v>
      </c>
      <c r="F211" s="10">
        <v>8</v>
      </c>
      <c r="G211" s="10">
        <v>0</v>
      </c>
      <c r="H211" s="49">
        <f t="shared" si="12"/>
        <v>3.7209302325581395E-2</v>
      </c>
      <c r="I211" s="49">
        <f t="shared" si="13"/>
        <v>0</v>
      </c>
    </row>
    <row r="212" spans="1:9" x14ac:dyDescent="0.25">
      <c r="A212" s="4">
        <v>209</v>
      </c>
      <c r="B212" s="45" t="s">
        <v>693</v>
      </c>
      <c r="C212" s="10" t="s">
        <v>717</v>
      </c>
      <c r="D212" s="4" t="s">
        <v>1698</v>
      </c>
      <c r="E212" s="10">
        <v>400</v>
      </c>
      <c r="F212" s="10">
        <v>5</v>
      </c>
      <c r="G212" s="10">
        <v>0</v>
      </c>
      <c r="H212" s="49">
        <f t="shared" si="12"/>
        <v>1.2500000000000001E-2</v>
      </c>
      <c r="I212" s="49">
        <f t="shared" si="13"/>
        <v>0</v>
      </c>
    </row>
    <row r="213" spans="1:9" x14ac:dyDescent="0.25">
      <c r="A213" s="4">
        <v>210</v>
      </c>
      <c r="B213" s="45" t="s">
        <v>693</v>
      </c>
      <c r="C213" s="10" t="s">
        <v>708</v>
      </c>
      <c r="D213" s="4" t="s">
        <v>1698</v>
      </c>
      <c r="E213" s="10">
        <v>1165</v>
      </c>
      <c r="F213" s="10">
        <v>368</v>
      </c>
      <c r="G213" s="10">
        <v>67</v>
      </c>
      <c r="H213" s="49">
        <f t="shared" ref="H213:H236" si="14">F213/E213</f>
        <v>0.31587982832618028</v>
      </c>
      <c r="I213" s="49">
        <f t="shared" ref="I213:I236" si="15">G213/E213</f>
        <v>5.7510729613733907E-2</v>
      </c>
    </row>
    <row r="214" spans="1:9" x14ac:dyDescent="0.25">
      <c r="A214" s="4">
        <v>211</v>
      </c>
      <c r="B214" s="45" t="s">
        <v>693</v>
      </c>
      <c r="C214" s="10" t="s">
        <v>711</v>
      </c>
      <c r="D214" s="4" t="s">
        <v>1698</v>
      </c>
      <c r="E214" s="10">
        <v>606</v>
      </c>
      <c r="F214" s="10">
        <v>261</v>
      </c>
      <c r="G214" s="10">
        <v>2</v>
      </c>
      <c r="H214" s="49">
        <f t="shared" si="14"/>
        <v>0.43069306930693069</v>
      </c>
      <c r="I214" s="49">
        <f t="shared" si="15"/>
        <v>3.3003300330033004E-3</v>
      </c>
    </row>
    <row r="215" spans="1:9" x14ac:dyDescent="0.25">
      <c r="A215" s="4">
        <v>212</v>
      </c>
      <c r="B215" s="45" t="s">
        <v>693</v>
      </c>
      <c r="C215" s="10" t="s">
        <v>706</v>
      </c>
      <c r="D215" s="4" t="s">
        <v>1698</v>
      </c>
      <c r="E215" s="10">
        <v>1012</v>
      </c>
      <c r="F215" s="10">
        <v>41</v>
      </c>
      <c r="G215" s="10">
        <v>8</v>
      </c>
      <c r="H215" s="49">
        <f t="shared" si="14"/>
        <v>4.0513833992094864E-2</v>
      </c>
      <c r="I215" s="49">
        <f t="shared" si="15"/>
        <v>7.9051383399209481E-3</v>
      </c>
    </row>
    <row r="216" spans="1:9" x14ac:dyDescent="0.25">
      <c r="A216" s="4">
        <v>213</v>
      </c>
      <c r="B216" s="45" t="s">
        <v>693</v>
      </c>
      <c r="C216" s="10" t="s">
        <v>718</v>
      </c>
      <c r="D216" s="4" t="s">
        <v>1698</v>
      </c>
      <c r="E216" s="10">
        <v>1366</v>
      </c>
      <c r="F216" s="10">
        <v>2</v>
      </c>
      <c r="G216" s="10">
        <v>0</v>
      </c>
      <c r="H216" s="49">
        <f t="shared" si="14"/>
        <v>1.4641288433382138E-3</v>
      </c>
      <c r="I216" s="49">
        <f t="shared" si="15"/>
        <v>0</v>
      </c>
    </row>
    <row r="217" spans="1:9" x14ac:dyDescent="0.25">
      <c r="A217" s="4">
        <v>214</v>
      </c>
      <c r="B217" s="45" t="s">
        <v>693</v>
      </c>
      <c r="C217" s="10" t="s">
        <v>716</v>
      </c>
      <c r="D217" s="4" t="s">
        <v>1698</v>
      </c>
      <c r="E217" s="10">
        <v>1409</v>
      </c>
      <c r="F217" s="10">
        <v>724</v>
      </c>
      <c r="G217" s="10">
        <v>3</v>
      </c>
      <c r="H217" s="49">
        <f t="shared" si="14"/>
        <v>0.51383960255500349</v>
      </c>
      <c r="I217" s="49">
        <f t="shared" si="15"/>
        <v>2.1291696238466998E-3</v>
      </c>
    </row>
    <row r="218" spans="1:9" x14ac:dyDescent="0.25">
      <c r="A218" s="4">
        <v>215</v>
      </c>
      <c r="B218" s="45" t="s">
        <v>693</v>
      </c>
      <c r="C218" s="10" t="s">
        <v>695</v>
      </c>
      <c r="D218" s="4" t="s">
        <v>1698</v>
      </c>
      <c r="E218" s="10">
        <v>1124</v>
      </c>
      <c r="F218" s="10">
        <v>47</v>
      </c>
      <c r="G218" s="10">
        <v>5</v>
      </c>
      <c r="H218" s="49">
        <f t="shared" si="14"/>
        <v>4.1814946619217079E-2</v>
      </c>
      <c r="I218" s="49">
        <f t="shared" si="15"/>
        <v>4.4483985765124559E-3</v>
      </c>
    </row>
    <row r="219" spans="1:9" x14ac:dyDescent="0.25">
      <c r="A219" s="4">
        <v>216</v>
      </c>
      <c r="B219" s="45" t="s">
        <v>693</v>
      </c>
      <c r="C219" s="10" t="s">
        <v>707</v>
      </c>
      <c r="D219" s="4" t="s">
        <v>1698</v>
      </c>
      <c r="E219" s="10">
        <v>826</v>
      </c>
      <c r="F219" s="10">
        <v>153</v>
      </c>
      <c r="G219" s="10">
        <v>1</v>
      </c>
      <c r="H219" s="49">
        <f t="shared" si="14"/>
        <v>0.18523002421307505</v>
      </c>
      <c r="I219" s="49">
        <f t="shared" si="15"/>
        <v>1.2106537530266344E-3</v>
      </c>
    </row>
    <row r="220" spans="1:9" x14ac:dyDescent="0.25">
      <c r="A220" s="4">
        <v>217</v>
      </c>
      <c r="B220" s="45" t="s">
        <v>693</v>
      </c>
      <c r="C220" s="10" t="s">
        <v>713</v>
      </c>
      <c r="D220" s="4" t="s">
        <v>1698</v>
      </c>
      <c r="E220" s="10">
        <v>1536</v>
      </c>
      <c r="F220" s="10">
        <v>6</v>
      </c>
      <c r="G220" s="10">
        <v>0</v>
      </c>
      <c r="H220" s="49">
        <f t="shared" si="14"/>
        <v>3.90625E-3</v>
      </c>
      <c r="I220" s="49">
        <f t="shared" si="15"/>
        <v>0</v>
      </c>
    </row>
    <row r="221" spans="1:9" x14ac:dyDescent="0.25">
      <c r="A221" s="4">
        <v>218</v>
      </c>
      <c r="B221" s="45" t="s">
        <v>693</v>
      </c>
      <c r="C221" s="10" t="s">
        <v>694</v>
      </c>
      <c r="D221" s="4" t="s">
        <v>1698</v>
      </c>
      <c r="E221" s="10">
        <v>1551</v>
      </c>
      <c r="F221" s="10">
        <v>2</v>
      </c>
      <c r="G221" s="10">
        <v>0</v>
      </c>
      <c r="H221" s="49">
        <f t="shared" si="14"/>
        <v>1.2894906511927789E-3</v>
      </c>
      <c r="I221" s="49">
        <f t="shared" si="15"/>
        <v>0</v>
      </c>
    </row>
    <row r="222" spans="1:9" x14ac:dyDescent="0.25">
      <c r="A222" s="4">
        <v>219</v>
      </c>
      <c r="B222" s="45" t="s">
        <v>773</v>
      </c>
      <c r="C222" s="10" t="s">
        <v>780</v>
      </c>
      <c r="D222" s="4" t="s">
        <v>1698</v>
      </c>
      <c r="E222" s="10">
        <v>685</v>
      </c>
      <c r="F222" s="10">
        <v>229</v>
      </c>
      <c r="G222" s="10">
        <v>5</v>
      </c>
      <c r="H222" s="49">
        <f t="shared" si="14"/>
        <v>0.33430656934306568</v>
      </c>
      <c r="I222" s="49">
        <f t="shared" si="15"/>
        <v>7.2992700729927005E-3</v>
      </c>
    </row>
    <row r="223" spans="1:9" x14ac:dyDescent="0.25">
      <c r="A223" s="4">
        <v>220</v>
      </c>
      <c r="B223" s="45" t="s">
        <v>773</v>
      </c>
      <c r="C223" s="10" t="s">
        <v>388</v>
      </c>
      <c r="D223" s="4" t="s">
        <v>1698</v>
      </c>
      <c r="E223" s="10">
        <v>827</v>
      </c>
      <c r="F223" s="10">
        <v>90</v>
      </c>
      <c r="G223" s="10">
        <v>0</v>
      </c>
      <c r="H223" s="49">
        <f t="shared" si="14"/>
        <v>0.10882708585247884</v>
      </c>
      <c r="I223" s="49">
        <f t="shared" si="15"/>
        <v>0</v>
      </c>
    </row>
    <row r="224" spans="1:9" x14ac:dyDescent="0.25">
      <c r="A224" s="4">
        <v>221</v>
      </c>
      <c r="B224" s="45" t="s">
        <v>773</v>
      </c>
      <c r="C224" s="10" t="s">
        <v>302</v>
      </c>
      <c r="D224" s="4" t="s">
        <v>1698</v>
      </c>
      <c r="E224" s="10">
        <v>1272</v>
      </c>
      <c r="F224" s="10">
        <v>32</v>
      </c>
      <c r="G224" s="10">
        <v>1</v>
      </c>
      <c r="H224" s="49">
        <f t="shared" si="14"/>
        <v>2.5157232704402517E-2</v>
      </c>
      <c r="I224" s="49">
        <f t="shared" si="15"/>
        <v>7.8616352201257866E-4</v>
      </c>
    </row>
    <row r="225" spans="1:9" x14ac:dyDescent="0.25">
      <c r="A225" s="4">
        <v>222</v>
      </c>
      <c r="B225" s="45" t="s">
        <v>773</v>
      </c>
      <c r="C225" s="10" t="s">
        <v>774</v>
      </c>
      <c r="D225" s="4" t="s">
        <v>1698</v>
      </c>
      <c r="E225" s="10">
        <v>482</v>
      </c>
      <c r="F225" s="10">
        <v>118</v>
      </c>
      <c r="G225" s="10">
        <v>0</v>
      </c>
      <c r="H225" s="49">
        <f t="shared" si="14"/>
        <v>0.24481327800829875</v>
      </c>
      <c r="I225" s="49">
        <f t="shared" si="15"/>
        <v>0</v>
      </c>
    </row>
    <row r="226" spans="1:9" x14ac:dyDescent="0.25">
      <c r="A226" s="4">
        <v>223</v>
      </c>
      <c r="B226" s="45" t="s">
        <v>773</v>
      </c>
      <c r="C226" s="10" t="s">
        <v>151</v>
      </c>
      <c r="D226" s="4" t="s">
        <v>1698</v>
      </c>
      <c r="E226" s="10">
        <v>1497</v>
      </c>
      <c r="F226" s="10">
        <v>549</v>
      </c>
      <c r="G226" s="10">
        <v>5</v>
      </c>
      <c r="H226" s="49">
        <f t="shared" si="14"/>
        <v>0.36673346693386771</v>
      </c>
      <c r="I226" s="49">
        <f t="shared" si="15"/>
        <v>3.3400133600534404E-3</v>
      </c>
    </row>
    <row r="227" spans="1:9" x14ac:dyDescent="0.25">
      <c r="A227" s="4">
        <v>224</v>
      </c>
      <c r="B227" s="45" t="s">
        <v>773</v>
      </c>
      <c r="C227" s="10" t="s">
        <v>684</v>
      </c>
      <c r="D227" s="4" t="s">
        <v>1698</v>
      </c>
      <c r="E227" s="10">
        <v>1493</v>
      </c>
      <c r="F227" s="10">
        <v>423</v>
      </c>
      <c r="G227" s="10">
        <v>1</v>
      </c>
      <c r="H227" s="49">
        <f t="shared" si="14"/>
        <v>0.28332217012726058</v>
      </c>
      <c r="I227" s="49">
        <f t="shared" si="15"/>
        <v>6.6979236436704619E-4</v>
      </c>
    </row>
    <row r="228" spans="1:9" x14ac:dyDescent="0.25">
      <c r="A228" s="4">
        <v>225</v>
      </c>
      <c r="B228" s="45" t="s">
        <v>773</v>
      </c>
      <c r="C228" s="10" t="s">
        <v>776</v>
      </c>
      <c r="D228" s="4" t="s">
        <v>1698</v>
      </c>
      <c r="E228" s="10">
        <v>975</v>
      </c>
      <c r="F228" s="10">
        <v>4</v>
      </c>
      <c r="G228" s="10">
        <v>0</v>
      </c>
      <c r="H228" s="49">
        <f t="shared" si="14"/>
        <v>4.1025641025641026E-3</v>
      </c>
      <c r="I228" s="49">
        <f t="shared" si="15"/>
        <v>0</v>
      </c>
    </row>
    <row r="229" spans="1:9" x14ac:dyDescent="0.25">
      <c r="A229" s="4">
        <v>226</v>
      </c>
      <c r="B229" s="45" t="s">
        <v>773</v>
      </c>
      <c r="C229" s="10" t="s">
        <v>779</v>
      </c>
      <c r="D229" s="4" t="s">
        <v>1698</v>
      </c>
      <c r="E229" s="10">
        <v>658</v>
      </c>
      <c r="F229" s="10">
        <v>4</v>
      </c>
      <c r="G229" s="10">
        <v>2</v>
      </c>
      <c r="H229" s="49">
        <f t="shared" si="14"/>
        <v>6.0790273556231003E-3</v>
      </c>
      <c r="I229" s="49">
        <f t="shared" si="15"/>
        <v>3.0395136778115501E-3</v>
      </c>
    </row>
    <row r="230" spans="1:9" x14ac:dyDescent="0.25">
      <c r="A230" s="4">
        <v>227</v>
      </c>
      <c r="B230" s="45" t="s">
        <v>773</v>
      </c>
      <c r="C230" s="10" t="s">
        <v>777</v>
      </c>
      <c r="D230" s="4" t="s">
        <v>1698</v>
      </c>
      <c r="E230" s="10">
        <v>1633</v>
      </c>
      <c r="F230" s="10">
        <v>458</v>
      </c>
      <c r="G230" s="10">
        <v>0</v>
      </c>
      <c r="H230" s="49">
        <f t="shared" si="14"/>
        <v>0.28046540110226575</v>
      </c>
      <c r="I230" s="49">
        <f t="shared" si="15"/>
        <v>0</v>
      </c>
    </row>
    <row r="231" spans="1:9" x14ac:dyDescent="0.25">
      <c r="A231" s="4">
        <v>228</v>
      </c>
      <c r="B231" s="45" t="s">
        <v>773</v>
      </c>
      <c r="C231" s="10" t="s">
        <v>747</v>
      </c>
      <c r="D231" s="4" t="s">
        <v>1698</v>
      </c>
      <c r="E231" s="10">
        <v>711</v>
      </c>
      <c r="F231" s="10">
        <v>25</v>
      </c>
      <c r="G231" s="10">
        <v>0</v>
      </c>
      <c r="H231" s="49">
        <f t="shared" si="14"/>
        <v>3.5161744022503515E-2</v>
      </c>
      <c r="I231" s="49">
        <f t="shared" si="15"/>
        <v>0</v>
      </c>
    </row>
    <row r="232" spans="1:9" x14ac:dyDescent="0.25">
      <c r="A232" s="4">
        <v>229</v>
      </c>
      <c r="B232" s="45" t="s">
        <v>773</v>
      </c>
      <c r="C232" s="10" t="s">
        <v>291</v>
      </c>
      <c r="D232" s="4" t="s">
        <v>1698</v>
      </c>
      <c r="E232" s="10">
        <v>926</v>
      </c>
      <c r="F232" s="10">
        <v>240</v>
      </c>
      <c r="G232" s="10">
        <v>10</v>
      </c>
      <c r="H232" s="49">
        <f t="shared" si="14"/>
        <v>0.25917926565874733</v>
      </c>
      <c r="I232" s="49">
        <f t="shared" si="15"/>
        <v>1.079913606911447E-2</v>
      </c>
    </row>
    <row r="233" spans="1:9" x14ac:dyDescent="0.25">
      <c r="A233" s="4">
        <v>230</v>
      </c>
      <c r="B233" s="45" t="s">
        <v>773</v>
      </c>
      <c r="C233" s="10" t="s">
        <v>775</v>
      </c>
      <c r="D233" s="4" t="s">
        <v>1698</v>
      </c>
      <c r="E233" s="10">
        <v>1509</v>
      </c>
      <c r="F233" s="10">
        <v>143</v>
      </c>
      <c r="G233" s="10">
        <v>1</v>
      </c>
      <c r="H233" s="49">
        <f t="shared" si="14"/>
        <v>9.4764744864148445E-2</v>
      </c>
      <c r="I233" s="49">
        <f t="shared" si="15"/>
        <v>6.6269052352551359E-4</v>
      </c>
    </row>
    <row r="234" spans="1:9" x14ac:dyDescent="0.25">
      <c r="A234" s="4">
        <v>231</v>
      </c>
      <c r="B234" s="45" t="s">
        <v>773</v>
      </c>
      <c r="C234" s="10" t="s">
        <v>778</v>
      </c>
      <c r="D234" s="4" t="s">
        <v>1698</v>
      </c>
      <c r="E234" s="10">
        <v>1318</v>
      </c>
      <c r="F234" s="10">
        <v>427</v>
      </c>
      <c r="G234" s="10">
        <v>10</v>
      </c>
      <c r="H234" s="49">
        <f t="shared" si="14"/>
        <v>0.32397572078907433</v>
      </c>
      <c r="I234" s="49">
        <f t="shared" si="15"/>
        <v>7.5872534142640367E-3</v>
      </c>
    </row>
    <row r="235" spans="1:9" x14ac:dyDescent="0.25">
      <c r="A235" s="4">
        <v>232</v>
      </c>
      <c r="B235" s="45" t="s">
        <v>719</v>
      </c>
      <c r="C235" s="10" t="s">
        <v>722</v>
      </c>
      <c r="D235" s="4" t="s">
        <v>1701</v>
      </c>
      <c r="E235" s="10">
        <v>133</v>
      </c>
      <c r="F235" s="10">
        <v>38</v>
      </c>
      <c r="G235" s="10">
        <v>0</v>
      </c>
      <c r="H235" s="49">
        <f t="shared" si="14"/>
        <v>0.2857142857142857</v>
      </c>
      <c r="I235" s="49">
        <f t="shared" si="15"/>
        <v>0</v>
      </c>
    </row>
    <row r="236" spans="1:9" x14ac:dyDescent="0.25">
      <c r="A236" s="4">
        <v>233</v>
      </c>
      <c r="B236" s="45" t="s">
        <v>719</v>
      </c>
      <c r="C236" s="10" t="s">
        <v>733</v>
      </c>
      <c r="D236" s="4" t="s">
        <v>1698</v>
      </c>
      <c r="E236" s="10">
        <v>2509</v>
      </c>
      <c r="F236" s="10">
        <v>1138</v>
      </c>
      <c r="G236" s="10">
        <v>3</v>
      </c>
      <c r="H236" s="49">
        <f t="shared" si="14"/>
        <v>0.45356715823037069</v>
      </c>
      <c r="I236" s="49">
        <f t="shared" si="15"/>
        <v>1.1956954962136308E-3</v>
      </c>
    </row>
    <row r="237" spans="1:9" x14ac:dyDescent="0.25">
      <c r="A237" s="4">
        <v>234</v>
      </c>
      <c r="B237" s="45" t="s">
        <v>719</v>
      </c>
      <c r="C237" s="10" t="s">
        <v>727</v>
      </c>
      <c r="D237" s="4" t="s">
        <v>1699</v>
      </c>
      <c r="E237" s="10">
        <v>0</v>
      </c>
      <c r="F237" s="10">
        <v>0</v>
      </c>
      <c r="G237" s="10">
        <v>0</v>
      </c>
      <c r="H237" s="49"/>
      <c r="I237" s="49"/>
    </row>
    <row r="238" spans="1:9" x14ac:dyDescent="0.25">
      <c r="A238" s="4">
        <v>235</v>
      </c>
      <c r="B238" s="45" t="s">
        <v>719</v>
      </c>
      <c r="C238" s="10" t="s">
        <v>735</v>
      </c>
      <c r="D238" s="4" t="s">
        <v>1698</v>
      </c>
      <c r="E238" s="10">
        <v>1854</v>
      </c>
      <c r="F238" s="10">
        <v>896</v>
      </c>
      <c r="G238" s="10">
        <v>0</v>
      </c>
      <c r="H238" s="49">
        <f t="shared" ref="H238:H269" si="16">F238/E238</f>
        <v>0.48327939590075514</v>
      </c>
      <c r="I238" s="49">
        <f t="shared" ref="I238:I269" si="17">G238/E238</f>
        <v>0</v>
      </c>
    </row>
    <row r="239" spans="1:9" x14ac:dyDescent="0.25">
      <c r="A239" s="4">
        <v>236</v>
      </c>
      <c r="B239" s="45" t="s">
        <v>719</v>
      </c>
      <c r="C239" s="10" t="s">
        <v>729</v>
      </c>
      <c r="D239" s="4" t="s">
        <v>1698</v>
      </c>
      <c r="E239" s="10">
        <v>1777</v>
      </c>
      <c r="F239" s="10">
        <v>476</v>
      </c>
      <c r="G239" s="10">
        <v>1</v>
      </c>
      <c r="H239" s="49">
        <f t="shared" si="16"/>
        <v>0.26786719189645469</v>
      </c>
      <c r="I239" s="49">
        <f t="shared" si="17"/>
        <v>5.6274620146314015E-4</v>
      </c>
    </row>
    <row r="240" spans="1:9" x14ac:dyDescent="0.25">
      <c r="A240" s="4">
        <v>237</v>
      </c>
      <c r="B240" s="45" t="s">
        <v>719</v>
      </c>
      <c r="C240" s="10" t="s">
        <v>723</v>
      </c>
      <c r="D240" s="4" t="s">
        <v>1698</v>
      </c>
      <c r="E240" s="10">
        <v>1551</v>
      </c>
      <c r="F240" s="10">
        <v>437</v>
      </c>
      <c r="G240" s="10">
        <v>0</v>
      </c>
      <c r="H240" s="49">
        <f t="shared" si="16"/>
        <v>0.28175370728562216</v>
      </c>
      <c r="I240" s="49">
        <f t="shared" si="17"/>
        <v>0</v>
      </c>
    </row>
    <row r="241" spans="1:9" x14ac:dyDescent="0.25">
      <c r="A241" s="4">
        <v>238</v>
      </c>
      <c r="B241" s="45" t="s">
        <v>719</v>
      </c>
      <c r="C241" s="10" t="s">
        <v>739</v>
      </c>
      <c r="D241" s="4" t="s">
        <v>1698</v>
      </c>
      <c r="E241" s="10">
        <v>2351</v>
      </c>
      <c r="F241" s="10">
        <v>1254</v>
      </c>
      <c r="G241" s="10">
        <v>59</v>
      </c>
      <c r="H241" s="49">
        <f t="shared" si="16"/>
        <v>0.53339004678860058</v>
      </c>
      <c r="I241" s="49">
        <f t="shared" si="17"/>
        <v>2.5095703955763504E-2</v>
      </c>
    </row>
    <row r="242" spans="1:9" x14ac:dyDescent="0.25">
      <c r="A242" s="4">
        <v>239</v>
      </c>
      <c r="B242" s="45" t="s">
        <v>719</v>
      </c>
      <c r="C242" s="10" t="s">
        <v>734</v>
      </c>
      <c r="D242" s="4" t="s">
        <v>1698</v>
      </c>
      <c r="E242" s="10">
        <v>2594</v>
      </c>
      <c r="F242" s="10">
        <v>1717</v>
      </c>
      <c r="G242" s="10">
        <v>1</v>
      </c>
      <c r="H242" s="49">
        <f t="shared" si="16"/>
        <v>0.66191210485736318</v>
      </c>
      <c r="I242" s="49">
        <f t="shared" si="17"/>
        <v>3.8550501156515033E-4</v>
      </c>
    </row>
    <row r="243" spans="1:9" x14ac:dyDescent="0.25">
      <c r="A243" s="4">
        <v>240</v>
      </c>
      <c r="B243" s="45" t="s">
        <v>719</v>
      </c>
      <c r="C243" s="10" t="s">
        <v>353</v>
      </c>
      <c r="D243" s="4" t="s">
        <v>1698</v>
      </c>
      <c r="E243" s="10">
        <v>946</v>
      </c>
      <c r="F243" s="10">
        <v>429</v>
      </c>
      <c r="G243" s="10">
        <v>1</v>
      </c>
      <c r="H243" s="49">
        <f t="shared" si="16"/>
        <v>0.45348837209302323</v>
      </c>
      <c r="I243" s="49">
        <f t="shared" si="17"/>
        <v>1.0570824524312897E-3</v>
      </c>
    </row>
    <row r="244" spans="1:9" x14ac:dyDescent="0.25">
      <c r="A244" s="4">
        <v>241</v>
      </c>
      <c r="B244" s="45" t="s">
        <v>719</v>
      </c>
      <c r="C244" s="10" t="s">
        <v>736</v>
      </c>
      <c r="D244" s="4" t="s">
        <v>1698</v>
      </c>
      <c r="E244" s="10">
        <v>1432</v>
      </c>
      <c r="F244" s="10">
        <v>697</v>
      </c>
      <c r="G244" s="10">
        <v>3</v>
      </c>
      <c r="H244" s="49">
        <f t="shared" si="16"/>
        <v>0.48673184357541899</v>
      </c>
      <c r="I244" s="49">
        <f t="shared" si="17"/>
        <v>2.0949720670391061E-3</v>
      </c>
    </row>
    <row r="245" spans="1:9" x14ac:dyDescent="0.25">
      <c r="A245" s="4">
        <v>242</v>
      </c>
      <c r="B245" s="45" t="s">
        <v>719</v>
      </c>
      <c r="C245" s="10" t="s">
        <v>728</v>
      </c>
      <c r="D245" s="4" t="s">
        <v>1700</v>
      </c>
      <c r="E245" s="10">
        <v>1021</v>
      </c>
      <c r="F245" s="10">
        <v>9</v>
      </c>
      <c r="G245" s="10">
        <v>1</v>
      </c>
      <c r="H245" s="49">
        <f t="shared" si="16"/>
        <v>8.8148873653281102E-3</v>
      </c>
      <c r="I245" s="49">
        <f t="shared" si="17"/>
        <v>9.7943192948090111E-4</v>
      </c>
    </row>
    <row r="246" spans="1:9" x14ac:dyDescent="0.25">
      <c r="A246" s="4">
        <v>243</v>
      </c>
      <c r="B246" s="45" t="s">
        <v>719</v>
      </c>
      <c r="C246" s="10" t="s">
        <v>732</v>
      </c>
      <c r="D246" s="4" t="s">
        <v>1698</v>
      </c>
      <c r="E246" s="10">
        <v>2577</v>
      </c>
      <c r="F246" s="10">
        <v>1120</v>
      </c>
      <c r="G246" s="10">
        <v>0</v>
      </c>
      <c r="H246" s="49">
        <f t="shared" si="16"/>
        <v>0.43461389212262319</v>
      </c>
      <c r="I246" s="49">
        <f t="shared" si="17"/>
        <v>0</v>
      </c>
    </row>
    <row r="247" spans="1:9" x14ac:dyDescent="0.25">
      <c r="A247" s="4">
        <v>244</v>
      </c>
      <c r="B247" s="45" t="s">
        <v>719</v>
      </c>
      <c r="C247" s="10" t="s">
        <v>726</v>
      </c>
      <c r="D247" s="4" t="s">
        <v>1698</v>
      </c>
      <c r="E247" s="10">
        <v>1827</v>
      </c>
      <c r="F247" s="10">
        <v>817</v>
      </c>
      <c r="G247" s="10">
        <v>0</v>
      </c>
      <c r="H247" s="49">
        <f t="shared" si="16"/>
        <v>0.44718117131910234</v>
      </c>
      <c r="I247" s="49">
        <f t="shared" si="17"/>
        <v>0</v>
      </c>
    </row>
    <row r="248" spans="1:9" x14ac:dyDescent="0.25">
      <c r="A248" s="4">
        <v>245</v>
      </c>
      <c r="B248" s="45" t="s">
        <v>719</v>
      </c>
      <c r="C248" s="10" t="s">
        <v>724</v>
      </c>
      <c r="D248" s="4" t="s">
        <v>1698</v>
      </c>
      <c r="E248" s="10">
        <v>1899</v>
      </c>
      <c r="F248" s="10">
        <v>1048</v>
      </c>
      <c r="G248" s="10">
        <v>0</v>
      </c>
      <c r="H248" s="49">
        <f t="shared" si="16"/>
        <v>0.55186940494997372</v>
      </c>
      <c r="I248" s="49">
        <f t="shared" si="17"/>
        <v>0</v>
      </c>
    </row>
    <row r="249" spans="1:9" x14ac:dyDescent="0.25">
      <c r="A249" s="4">
        <v>246</v>
      </c>
      <c r="B249" s="45" t="s">
        <v>719</v>
      </c>
      <c r="C249" s="10" t="s">
        <v>737</v>
      </c>
      <c r="D249" s="4" t="s">
        <v>1698</v>
      </c>
      <c r="E249" s="10">
        <v>2128</v>
      </c>
      <c r="F249" s="10">
        <v>123</v>
      </c>
      <c r="G249" s="10">
        <v>0</v>
      </c>
      <c r="H249" s="49">
        <f t="shared" si="16"/>
        <v>5.7800751879699248E-2</v>
      </c>
      <c r="I249" s="49">
        <f t="shared" si="17"/>
        <v>0</v>
      </c>
    </row>
    <row r="250" spans="1:9" x14ac:dyDescent="0.25">
      <c r="A250" s="4">
        <v>247</v>
      </c>
      <c r="B250" s="45" t="s">
        <v>719</v>
      </c>
      <c r="C250" s="10" t="s">
        <v>720</v>
      </c>
      <c r="D250" s="4" t="s">
        <v>1699</v>
      </c>
      <c r="E250" s="10">
        <v>381</v>
      </c>
      <c r="F250" s="10">
        <v>6</v>
      </c>
      <c r="G250" s="10">
        <v>0</v>
      </c>
      <c r="H250" s="49">
        <f t="shared" si="16"/>
        <v>1.5748031496062992E-2</v>
      </c>
      <c r="I250" s="49">
        <f t="shared" si="17"/>
        <v>0</v>
      </c>
    </row>
    <row r="251" spans="1:9" x14ac:dyDescent="0.25">
      <c r="A251" s="4">
        <v>248</v>
      </c>
      <c r="B251" s="45" t="s">
        <v>719</v>
      </c>
      <c r="C251" s="10" t="s">
        <v>263</v>
      </c>
      <c r="D251" s="4" t="s">
        <v>1698</v>
      </c>
      <c r="E251" s="10">
        <v>1177</v>
      </c>
      <c r="F251" s="10">
        <v>540</v>
      </c>
      <c r="G251" s="10">
        <v>5</v>
      </c>
      <c r="H251" s="49">
        <f t="shared" si="16"/>
        <v>0.45879354290569246</v>
      </c>
      <c r="I251" s="49">
        <f t="shared" si="17"/>
        <v>4.248088360237893E-3</v>
      </c>
    </row>
    <row r="252" spans="1:9" x14ac:dyDescent="0.25">
      <c r="A252" s="4">
        <v>249</v>
      </c>
      <c r="B252" s="45" t="s">
        <v>719</v>
      </c>
      <c r="C252" s="10" t="s">
        <v>731</v>
      </c>
      <c r="D252" s="4" t="s">
        <v>1698</v>
      </c>
      <c r="E252" s="10">
        <v>2138</v>
      </c>
      <c r="F252" s="10">
        <v>1003</v>
      </c>
      <c r="G252" s="10">
        <v>2</v>
      </c>
      <c r="H252" s="49">
        <f t="shared" si="16"/>
        <v>0.46913002806361087</v>
      </c>
      <c r="I252" s="49">
        <f t="shared" si="17"/>
        <v>9.3545369504209543E-4</v>
      </c>
    </row>
    <row r="253" spans="1:9" x14ac:dyDescent="0.25">
      <c r="A253" s="4">
        <v>250</v>
      </c>
      <c r="B253" s="45" t="s">
        <v>719</v>
      </c>
      <c r="C253" s="10" t="s">
        <v>725</v>
      </c>
      <c r="D253" s="4" t="s">
        <v>1698</v>
      </c>
      <c r="E253" s="10">
        <v>1861</v>
      </c>
      <c r="F253" s="10">
        <v>896</v>
      </c>
      <c r="G253" s="10">
        <v>1</v>
      </c>
      <c r="H253" s="49">
        <f t="shared" si="16"/>
        <v>0.48146157979580873</v>
      </c>
      <c r="I253" s="49">
        <f t="shared" si="17"/>
        <v>5.3734551316496511E-4</v>
      </c>
    </row>
    <row r="254" spans="1:9" x14ac:dyDescent="0.25">
      <c r="A254" s="4">
        <v>251</v>
      </c>
      <c r="B254" s="45" t="s">
        <v>719</v>
      </c>
      <c r="C254" s="10" t="s">
        <v>738</v>
      </c>
      <c r="D254" s="4" t="s">
        <v>1698</v>
      </c>
      <c r="E254" s="10">
        <v>1703</v>
      </c>
      <c r="F254" s="10">
        <v>859</v>
      </c>
      <c r="G254" s="10">
        <v>0</v>
      </c>
      <c r="H254" s="49">
        <f t="shared" si="16"/>
        <v>0.50440399295361127</v>
      </c>
      <c r="I254" s="49">
        <f t="shared" si="17"/>
        <v>0</v>
      </c>
    </row>
    <row r="255" spans="1:9" x14ac:dyDescent="0.25">
      <c r="A255" s="4">
        <v>252</v>
      </c>
      <c r="B255" s="45" t="s">
        <v>719</v>
      </c>
      <c r="C255" s="10" t="s">
        <v>730</v>
      </c>
      <c r="D255" s="4" t="s">
        <v>1698</v>
      </c>
      <c r="E255" s="10">
        <v>855</v>
      </c>
      <c r="F255" s="10">
        <v>448</v>
      </c>
      <c r="G255" s="10">
        <v>0</v>
      </c>
      <c r="H255" s="49">
        <f t="shared" si="16"/>
        <v>0.52397660818713454</v>
      </c>
      <c r="I255" s="49">
        <f t="shared" si="17"/>
        <v>0</v>
      </c>
    </row>
    <row r="256" spans="1:9" x14ac:dyDescent="0.25">
      <c r="A256" s="4">
        <v>253</v>
      </c>
      <c r="B256" s="45" t="s">
        <v>719</v>
      </c>
      <c r="C256" s="10" t="s">
        <v>721</v>
      </c>
      <c r="D256" s="4" t="s">
        <v>1698</v>
      </c>
      <c r="E256" s="10">
        <v>2950</v>
      </c>
      <c r="F256" s="10">
        <v>290</v>
      </c>
      <c r="G256" s="10">
        <v>0</v>
      </c>
      <c r="H256" s="49">
        <f t="shared" si="16"/>
        <v>9.8305084745762716E-2</v>
      </c>
      <c r="I256" s="49">
        <f t="shared" si="17"/>
        <v>0</v>
      </c>
    </row>
    <row r="257" spans="1:9" x14ac:dyDescent="0.25">
      <c r="A257" s="4">
        <v>254</v>
      </c>
      <c r="B257" s="45" t="s">
        <v>663</v>
      </c>
      <c r="C257" s="10" t="s">
        <v>679</v>
      </c>
      <c r="D257" s="4" t="s">
        <v>1698</v>
      </c>
      <c r="E257" s="10">
        <v>1228</v>
      </c>
      <c r="F257" s="10">
        <v>4</v>
      </c>
      <c r="G257" s="10">
        <v>0</v>
      </c>
      <c r="H257" s="49">
        <f t="shared" si="16"/>
        <v>3.2573289902280132E-3</v>
      </c>
      <c r="I257" s="49">
        <f t="shared" si="17"/>
        <v>0</v>
      </c>
    </row>
    <row r="258" spans="1:9" x14ac:dyDescent="0.25">
      <c r="A258" s="4">
        <v>255</v>
      </c>
      <c r="B258" s="45" t="s">
        <v>663</v>
      </c>
      <c r="C258" s="10" t="s">
        <v>671</v>
      </c>
      <c r="D258" s="4" t="s">
        <v>1701</v>
      </c>
      <c r="E258" s="10">
        <v>177</v>
      </c>
      <c r="F258" s="10">
        <v>62</v>
      </c>
      <c r="G258" s="10">
        <v>1</v>
      </c>
      <c r="H258" s="49">
        <f t="shared" si="16"/>
        <v>0.35028248587570621</v>
      </c>
      <c r="I258" s="49">
        <f t="shared" si="17"/>
        <v>5.6497175141242938E-3</v>
      </c>
    </row>
    <row r="259" spans="1:9" x14ac:dyDescent="0.25">
      <c r="A259" s="4">
        <v>256</v>
      </c>
      <c r="B259" s="45" t="s">
        <v>663</v>
      </c>
      <c r="C259" s="10" t="s">
        <v>569</v>
      </c>
      <c r="D259" s="4" t="s">
        <v>1698</v>
      </c>
      <c r="E259" s="10">
        <v>2119</v>
      </c>
      <c r="F259" s="10">
        <v>12</v>
      </c>
      <c r="G259" s="10">
        <v>0</v>
      </c>
      <c r="H259" s="49">
        <f t="shared" si="16"/>
        <v>5.6630486078338843E-3</v>
      </c>
      <c r="I259" s="49">
        <f t="shared" si="17"/>
        <v>0</v>
      </c>
    </row>
    <row r="260" spans="1:9" x14ac:dyDescent="0.25">
      <c r="A260" s="4">
        <v>257</v>
      </c>
      <c r="B260" s="45" t="s">
        <v>663</v>
      </c>
      <c r="C260" s="10" t="s">
        <v>684</v>
      </c>
      <c r="D260" s="4" t="s">
        <v>1698</v>
      </c>
      <c r="E260" s="10">
        <v>678</v>
      </c>
      <c r="F260" s="10">
        <v>3</v>
      </c>
      <c r="G260" s="10">
        <v>0</v>
      </c>
      <c r="H260" s="49">
        <f t="shared" si="16"/>
        <v>4.4247787610619468E-3</v>
      </c>
      <c r="I260" s="49">
        <f t="shared" si="17"/>
        <v>0</v>
      </c>
    </row>
    <row r="261" spans="1:9" x14ac:dyDescent="0.25">
      <c r="A261" s="4">
        <v>258</v>
      </c>
      <c r="B261" s="45" t="s">
        <v>663</v>
      </c>
      <c r="C261" s="10" t="s">
        <v>665</v>
      </c>
      <c r="D261" s="4" t="s">
        <v>1701</v>
      </c>
      <c r="E261" s="10">
        <v>596</v>
      </c>
      <c r="F261" s="10">
        <v>154</v>
      </c>
      <c r="G261" s="10">
        <v>0</v>
      </c>
      <c r="H261" s="49">
        <f t="shared" si="16"/>
        <v>0.25838926174496646</v>
      </c>
      <c r="I261" s="49">
        <f t="shared" si="17"/>
        <v>0</v>
      </c>
    </row>
    <row r="262" spans="1:9" x14ac:dyDescent="0.25">
      <c r="A262" s="4">
        <v>259</v>
      </c>
      <c r="B262" s="45" t="s">
        <v>663</v>
      </c>
      <c r="C262" s="10" t="s">
        <v>688</v>
      </c>
      <c r="D262" s="4" t="s">
        <v>1698</v>
      </c>
      <c r="E262" s="10">
        <v>1464</v>
      </c>
      <c r="F262" s="10">
        <v>579</v>
      </c>
      <c r="G262" s="10">
        <v>0</v>
      </c>
      <c r="H262" s="49">
        <f t="shared" si="16"/>
        <v>0.39549180327868855</v>
      </c>
      <c r="I262" s="49">
        <f t="shared" si="17"/>
        <v>0</v>
      </c>
    </row>
    <row r="263" spans="1:9" x14ac:dyDescent="0.25">
      <c r="A263" s="4">
        <v>260</v>
      </c>
      <c r="B263" s="45" t="s">
        <v>663</v>
      </c>
      <c r="C263" s="10" t="s">
        <v>683</v>
      </c>
      <c r="D263" s="4" t="s">
        <v>1698</v>
      </c>
      <c r="E263" s="10">
        <v>1612</v>
      </c>
      <c r="F263" s="10">
        <v>21</v>
      </c>
      <c r="G263" s="10">
        <v>3</v>
      </c>
      <c r="H263" s="49">
        <f t="shared" si="16"/>
        <v>1.3027295285359801E-2</v>
      </c>
      <c r="I263" s="49">
        <f t="shared" si="17"/>
        <v>1.8610421836228288E-3</v>
      </c>
    </row>
    <row r="264" spans="1:9" x14ac:dyDescent="0.25">
      <c r="A264" s="4">
        <v>261</v>
      </c>
      <c r="B264" s="45" t="s">
        <v>663</v>
      </c>
      <c r="C264" s="10" t="s">
        <v>674</v>
      </c>
      <c r="D264" s="4" t="s">
        <v>1701</v>
      </c>
      <c r="E264" s="10">
        <v>305</v>
      </c>
      <c r="F264" s="10">
        <v>1</v>
      </c>
      <c r="G264" s="10">
        <v>0</v>
      </c>
      <c r="H264" s="49">
        <f t="shared" si="16"/>
        <v>3.2786885245901639E-3</v>
      </c>
      <c r="I264" s="49">
        <f t="shared" si="17"/>
        <v>0</v>
      </c>
    </row>
    <row r="265" spans="1:9" x14ac:dyDescent="0.25">
      <c r="A265" s="4">
        <v>262</v>
      </c>
      <c r="B265" s="45" t="s">
        <v>663</v>
      </c>
      <c r="C265" s="10" t="s">
        <v>668</v>
      </c>
      <c r="D265" s="4" t="s">
        <v>1701</v>
      </c>
      <c r="E265" s="10">
        <v>1404</v>
      </c>
      <c r="F265" s="10">
        <v>4</v>
      </c>
      <c r="G265" s="10">
        <v>0</v>
      </c>
      <c r="H265" s="49">
        <f t="shared" si="16"/>
        <v>2.8490028490028491E-3</v>
      </c>
      <c r="I265" s="49">
        <f t="shared" si="17"/>
        <v>0</v>
      </c>
    </row>
    <row r="266" spans="1:9" x14ac:dyDescent="0.25">
      <c r="A266" s="4">
        <v>263</v>
      </c>
      <c r="B266" s="45" t="s">
        <v>663</v>
      </c>
      <c r="C266" s="10" t="s">
        <v>672</v>
      </c>
      <c r="D266" s="4" t="s">
        <v>1698</v>
      </c>
      <c r="E266" s="10">
        <v>504</v>
      </c>
      <c r="F266" s="10">
        <v>164</v>
      </c>
      <c r="G266" s="10">
        <v>0</v>
      </c>
      <c r="H266" s="49">
        <f t="shared" si="16"/>
        <v>0.32539682539682541</v>
      </c>
      <c r="I266" s="49">
        <f t="shared" si="17"/>
        <v>0</v>
      </c>
    </row>
    <row r="267" spans="1:9" x14ac:dyDescent="0.25">
      <c r="A267" s="4">
        <v>264</v>
      </c>
      <c r="B267" s="45" t="s">
        <v>663</v>
      </c>
      <c r="C267" s="10" t="s">
        <v>691</v>
      </c>
      <c r="D267" s="4" t="s">
        <v>1698</v>
      </c>
      <c r="E267" s="10">
        <v>981</v>
      </c>
      <c r="F267" s="10">
        <v>381</v>
      </c>
      <c r="G267" s="10">
        <v>1</v>
      </c>
      <c r="H267" s="49">
        <f t="shared" si="16"/>
        <v>0.38837920489296635</v>
      </c>
      <c r="I267" s="49">
        <f t="shared" si="17"/>
        <v>1.0193679918450561E-3</v>
      </c>
    </row>
    <row r="268" spans="1:9" x14ac:dyDescent="0.25">
      <c r="A268" s="4">
        <v>265</v>
      </c>
      <c r="B268" s="45" t="s">
        <v>663</v>
      </c>
      <c r="C268" s="10" t="s">
        <v>685</v>
      </c>
      <c r="D268" s="4" t="s">
        <v>1698</v>
      </c>
      <c r="E268" s="10">
        <v>873</v>
      </c>
      <c r="F268" s="10">
        <v>4</v>
      </c>
      <c r="G268" s="10">
        <v>0</v>
      </c>
      <c r="H268" s="49">
        <f t="shared" si="16"/>
        <v>4.5819014891179842E-3</v>
      </c>
      <c r="I268" s="49">
        <f t="shared" si="17"/>
        <v>0</v>
      </c>
    </row>
    <row r="269" spans="1:9" x14ac:dyDescent="0.25">
      <c r="A269" s="4">
        <v>266</v>
      </c>
      <c r="B269" s="45" t="s">
        <v>663</v>
      </c>
      <c r="C269" s="10" t="s">
        <v>686</v>
      </c>
      <c r="D269" s="4" t="s">
        <v>1698</v>
      </c>
      <c r="E269" s="10">
        <v>1853</v>
      </c>
      <c r="F269" s="10">
        <v>24</v>
      </c>
      <c r="G269" s="10">
        <v>0</v>
      </c>
      <c r="H269" s="49">
        <f t="shared" si="16"/>
        <v>1.2951969778737183E-2</v>
      </c>
      <c r="I269" s="49">
        <f t="shared" si="17"/>
        <v>0</v>
      </c>
    </row>
    <row r="270" spans="1:9" x14ac:dyDescent="0.25">
      <c r="A270" s="4">
        <v>267</v>
      </c>
      <c r="B270" s="45" t="s">
        <v>663</v>
      </c>
      <c r="C270" s="10" t="s">
        <v>681</v>
      </c>
      <c r="D270" s="4" t="s">
        <v>1698</v>
      </c>
      <c r="E270" s="10">
        <v>1101</v>
      </c>
      <c r="F270" s="10">
        <v>401</v>
      </c>
      <c r="G270" s="10">
        <v>0</v>
      </c>
      <c r="H270" s="49">
        <f t="shared" ref="H270:H301" si="18">F270/E270</f>
        <v>0.36421435059037238</v>
      </c>
      <c r="I270" s="49">
        <f t="shared" ref="I270:I301" si="19">G270/E270</f>
        <v>0</v>
      </c>
    </row>
    <row r="271" spans="1:9" x14ac:dyDescent="0.25">
      <c r="A271" s="4">
        <v>268</v>
      </c>
      <c r="B271" s="45" t="s">
        <v>663</v>
      </c>
      <c r="C271" s="10" t="s">
        <v>256</v>
      </c>
      <c r="D271" s="4" t="s">
        <v>1698</v>
      </c>
      <c r="E271" s="10">
        <v>2374</v>
      </c>
      <c r="F271" s="10">
        <v>13</v>
      </c>
      <c r="G271" s="10">
        <v>1</v>
      </c>
      <c r="H271" s="49">
        <f t="shared" si="18"/>
        <v>5.4759898904802023E-3</v>
      </c>
      <c r="I271" s="49">
        <f t="shared" si="19"/>
        <v>4.2122999157540015E-4</v>
      </c>
    </row>
    <row r="272" spans="1:9" x14ac:dyDescent="0.25">
      <c r="A272" s="4">
        <v>269</v>
      </c>
      <c r="B272" s="45" t="s">
        <v>663</v>
      </c>
      <c r="C272" s="10" t="s">
        <v>690</v>
      </c>
      <c r="D272" s="4" t="s">
        <v>1698</v>
      </c>
      <c r="E272" s="10">
        <v>1115</v>
      </c>
      <c r="F272" s="10">
        <v>440</v>
      </c>
      <c r="G272" s="10">
        <v>0</v>
      </c>
      <c r="H272" s="49">
        <f t="shared" si="18"/>
        <v>0.39461883408071746</v>
      </c>
      <c r="I272" s="49">
        <f t="shared" si="19"/>
        <v>0</v>
      </c>
    </row>
    <row r="273" spans="1:9" x14ac:dyDescent="0.25">
      <c r="A273" s="4">
        <v>270</v>
      </c>
      <c r="B273" s="45" t="s">
        <v>663</v>
      </c>
      <c r="C273" s="10" t="s">
        <v>263</v>
      </c>
      <c r="D273" s="4" t="s">
        <v>1698</v>
      </c>
      <c r="E273" s="10">
        <v>1633</v>
      </c>
      <c r="F273" s="10">
        <v>174</v>
      </c>
      <c r="G273" s="10">
        <v>0</v>
      </c>
      <c r="H273" s="49">
        <f t="shared" si="18"/>
        <v>0.1065523576240049</v>
      </c>
      <c r="I273" s="49">
        <f t="shared" si="19"/>
        <v>0</v>
      </c>
    </row>
    <row r="274" spans="1:9" x14ac:dyDescent="0.25">
      <c r="A274" s="4">
        <v>271</v>
      </c>
      <c r="B274" s="45" t="s">
        <v>663</v>
      </c>
      <c r="C274" s="10" t="s">
        <v>678</v>
      </c>
      <c r="D274" s="4" t="s">
        <v>1698</v>
      </c>
      <c r="E274" s="10">
        <v>816</v>
      </c>
      <c r="F274" s="10">
        <v>152</v>
      </c>
      <c r="G274" s="10">
        <v>2</v>
      </c>
      <c r="H274" s="49">
        <f t="shared" si="18"/>
        <v>0.18627450980392157</v>
      </c>
      <c r="I274" s="49">
        <f t="shared" si="19"/>
        <v>2.4509803921568627E-3</v>
      </c>
    </row>
    <row r="275" spans="1:9" x14ac:dyDescent="0.25">
      <c r="A275" s="4">
        <v>272</v>
      </c>
      <c r="B275" s="45" t="s">
        <v>663</v>
      </c>
      <c r="C275" s="10" t="s">
        <v>670</v>
      </c>
      <c r="D275" s="4" t="s">
        <v>1701</v>
      </c>
      <c r="E275" s="10">
        <v>358</v>
      </c>
      <c r="F275" s="10">
        <v>0</v>
      </c>
      <c r="G275" s="10">
        <v>0</v>
      </c>
      <c r="H275" s="49">
        <f t="shared" si="18"/>
        <v>0</v>
      </c>
      <c r="I275" s="49">
        <f t="shared" si="19"/>
        <v>0</v>
      </c>
    </row>
    <row r="276" spans="1:9" x14ac:dyDescent="0.25">
      <c r="A276" s="4">
        <v>273</v>
      </c>
      <c r="B276" s="45" t="s">
        <v>663</v>
      </c>
      <c r="C276" s="10" t="s">
        <v>114</v>
      </c>
      <c r="D276" s="4" t="s">
        <v>1698</v>
      </c>
      <c r="E276" s="10">
        <v>953</v>
      </c>
      <c r="F276" s="10">
        <v>501</v>
      </c>
      <c r="G276" s="10">
        <v>0</v>
      </c>
      <c r="H276" s="49">
        <f t="shared" si="18"/>
        <v>0.52570828961175231</v>
      </c>
      <c r="I276" s="49">
        <f t="shared" si="19"/>
        <v>0</v>
      </c>
    </row>
    <row r="277" spans="1:9" x14ac:dyDescent="0.25">
      <c r="A277" s="4">
        <v>274</v>
      </c>
      <c r="B277" s="45" t="s">
        <v>663</v>
      </c>
      <c r="C277" s="10" t="s">
        <v>667</v>
      </c>
      <c r="D277" s="4" t="s">
        <v>1698</v>
      </c>
      <c r="E277" s="10">
        <v>1569</v>
      </c>
      <c r="F277" s="10">
        <v>249</v>
      </c>
      <c r="G277" s="10">
        <v>0</v>
      </c>
      <c r="H277" s="49">
        <f t="shared" si="18"/>
        <v>0.1586998087954111</v>
      </c>
      <c r="I277" s="49">
        <f t="shared" si="19"/>
        <v>0</v>
      </c>
    </row>
    <row r="278" spans="1:9" x14ac:dyDescent="0.25">
      <c r="A278" s="4">
        <v>275</v>
      </c>
      <c r="B278" s="45" t="s">
        <v>663</v>
      </c>
      <c r="C278" s="10" t="s">
        <v>687</v>
      </c>
      <c r="D278" s="4" t="s">
        <v>1698</v>
      </c>
      <c r="E278" s="10">
        <v>2691</v>
      </c>
      <c r="F278" s="10">
        <v>45</v>
      </c>
      <c r="G278" s="10">
        <v>0</v>
      </c>
      <c r="H278" s="49">
        <f t="shared" si="18"/>
        <v>1.6722408026755852E-2</v>
      </c>
      <c r="I278" s="49">
        <f t="shared" si="19"/>
        <v>0</v>
      </c>
    </row>
    <row r="279" spans="1:9" x14ac:dyDescent="0.25">
      <c r="A279" s="4">
        <v>276</v>
      </c>
      <c r="B279" s="45" t="s">
        <v>663</v>
      </c>
      <c r="C279" s="10" t="s">
        <v>682</v>
      </c>
      <c r="D279" s="4" t="s">
        <v>1698</v>
      </c>
      <c r="E279" s="10">
        <v>1120</v>
      </c>
      <c r="F279" s="10">
        <v>19</v>
      </c>
      <c r="G279" s="10">
        <v>2</v>
      </c>
      <c r="H279" s="49">
        <f t="shared" si="18"/>
        <v>1.6964285714285713E-2</v>
      </c>
      <c r="I279" s="49">
        <f t="shared" si="19"/>
        <v>1.7857142857142857E-3</v>
      </c>
    </row>
    <row r="280" spans="1:9" x14ac:dyDescent="0.25">
      <c r="A280" s="4">
        <v>277</v>
      </c>
      <c r="B280" s="45" t="s">
        <v>663</v>
      </c>
      <c r="C280" s="10" t="s">
        <v>52</v>
      </c>
      <c r="D280" s="4" t="s">
        <v>1698</v>
      </c>
      <c r="E280" s="10">
        <v>1506</v>
      </c>
      <c r="F280" s="10">
        <v>535</v>
      </c>
      <c r="G280" s="10">
        <v>0</v>
      </c>
      <c r="H280" s="49">
        <f t="shared" si="18"/>
        <v>0.35524568393094291</v>
      </c>
      <c r="I280" s="49">
        <f t="shared" si="19"/>
        <v>0</v>
      </c>
    </row>
    <row r="281" spans="1:9" x14ac:dyDescent="0.25">
      <c r="A281" s="4">
        <v>278</v>
      </c>
      <c r="B281" s="45" t="s">
        <v>663</v>
      </c>
      <c r="C281" s="10" t="s">
        <v>302</v>
      </c>
      <c r="D281" s="4" t="s">
        <v>1698</v>
      </c>
      <c r="E281" s="10">
        <v>2727</v>
      </c>
      <c r="F281" s="10">
        <v>827</v>
      </c>
      <c r="G281" s="10">
        <v>0</v>
      </c>
      <c r="H281" s="49">
        <f t="shared" si="18"/>
        <v>0.30326365969930325</v>
      </c>
      <c r="I281" s="49">
        <f t="shared" si="19"/>
        <v>0</v>
      </c>
    </row>
    <row r="282" spans="1:9" x14ac:dyDescent="0.25">
      <c r="A282" s="4">
        <v>279</v>
      </c>
      <c r="B282" s="45" t="s">
        <v>663</v>
      </c>
      <c r="C282" s="10" t="s">
        <v>677</v>
      </c>
      <c r="D282" s="4" t="s">
        <v>1698</v>
      </c>
      <c r="E282" s="10">
        <v>1248</v>
      </c>
      <c r="F282" s="10">
        <v>183</v>
      </c>
      <c r="G282" s="10">
        <v>1</v>
      </c>
      <c r="H282" s="49">
        <f t="shared" si="18"/>
        <v>0.14663461538461539</v>
      </c>
      <c r="I282" s="49">
        <f t="shared" si="19"/>
        <v>8.0128205128205125E-4</v>
      </c>
    </row>
    <row r="283" spans="1:9" x14ac:dyDescent="0.25">
      <c r="A283" s="4">
        <v>280</v>
      </c>
      <c r="B283" s="45" t="s">
        <v>663</v>
      </c>
      <c r="C283" s="10" t="s">
        <v>675</v>
      </c>
      <c r="D283" s="4" t="s">
        <v>1698</v>
      </c>
      <c r="E283" s="10">
        <v>992</v>
      </c>
      <c r="F283" s="10">
        <v>208</v>
      </c>
      <c r="G283" s="10">
        <v>0</v>
      </c>
      <c r="H283" s="49">
        <f t="shared" si="18"/>
        <v>0.20967741935483872</v>
      </c>
      <c r="I283" s="49">
        <f t="shared" si="19"/>
        <v>0</v>
      </c>
    </row>
    <row r="284" spans="1:9" x14ac:dyDescent="0.25">
      <c r="A284" s="4">
        <v>281</v>
      </c>
      <c r="B284" s="45" t="s">
        <v>663</v>
      </c>
      <c r="C284" s="10" t="s">
        <v>673</v>
      </c>
      <c r="D284" s="4" t="s">
        <v>1698</v>
      </c>
      <c r="E284" s="10">
        <v>593</v>
      </c>
      <c r="F284" s="10">
        <v>126</v>
      </c>
      <c r="G284" s="10">
        <v>0</v>
      </c>
      <c r="H284" s="49">
        <f t="shared" si="18"/>
        <v>0.21247892074198987</v>
      </c>
      <c r="I284" s="49">
        <f t="shared" si="19"/>
        <v>0</v>
      </c>
    </row>
    <row r="285" spans="1:9" x14ac:dyDescent="0.25">
      <c r="A285" s="4">
        <v>282</v>
      </c>
      <c r="B285" s="45" t="s">
        <v>663</v>
      </c>
      <c r="C285" s="10" t="s">
        <v>692</v>
      </c>
      <c r="D285" s="4" t="s">
        <v>1698</v>
      </c>
      <c r="E285" s="10">
        <v>705</v>
      </c>
      <c r="F285" s="10">
        <v>2</v>
      </c>
      <c r="G285" s="10">
        <v>0</v>
      </c>
      <c r="H285" s="49">
        <f t="shared" si="18"/>
        <v>2.8368794326241137E-3</v>
      </c>
      <c r="I285" s="49">
        <f t="shared" si="19"/>
        <v>0</v>
      </c>
    </row>
    <row r="286" spans="1:9" x14ac:dyDescent="0.25">
      <c r="A286" s="4">
        <v>283</v>
      </c>
      <c r="B286" s="45" t="s">
        <v>663</v>
      </c>
      <c r="C286" s="10" t="s">
        <v>689</v>
      </c>
      <c r="D286" s="4" t="s">
        <v>1698</v>
      </c>
      <c r="E286" s="10">
        <v>1642</v>
      </c>
      <c r="F286" s="10">
        <v>10</v>
      </c>
      <c r="G286" s="10">
        <v>0</v>
      </c>
      <c r="H286" s="49">
        <f t="shared" si="18"/>
        <v>6.0901339829476245E-3</v>
      </c>
      <c r="I286" s="49">
        <f t="shared" si="19"/>
        <v>0</v>
      </c>
    </row>
    <row r="287" spans="1:9" x14ac:dyDescent="0.25">
      <c r="A287" s="4">
        <v>284</v>
      </c>
      <c r="B287" s="45" t="s">
        <v>663</v>
      </c>
      <c r="C287" s="10" t="s">
        <v>680</v>
      </c>
      <c r="D287" s="4" t="s">
        <v>1698</v>
      </c>
      <c r="E287" s="10">
        <v>2531</v>
      </c>
      <c r="F287" s="10">
        <v>1291</v>
      </c>
      <c r="G287" s="10">
        <v>0</v>
      </c>
      <c r="H287" s="49">
        <f t="shared" si="18"/>
        <v>0.51007506914263134</v>
      </c>
      <c r="I287" s="49">
        <f t="shared" si="19"/>
        <v>0</v>
      </c>
    </row>
    <row r="288" spans="1:9" x14ac:dyDescent="0.25">
      <c r="A288" s="4">
        <v>285</v>
      </c>
      <c r="B288" s="45" t="s">
        <v>663</v>
      </c>
      <c r="C288" s="10" t="s">
        <v>676</v>
      </c>
      <c r="D288" s="4" t="s">
        <v>1698</v>
      </c>
      <c r="E288" s="10">
        <v>1847</v>
      </c>
      <c r="F288" s="10">
        <v>893</v>
      </c>
      <c r="G288" s="10">
        <v>0</v>
      </c>
      <c r="H288" s="49">
        <f t="shared" si="18"/>
        <v>0.48348673524634544</v>
      </c>
      <c r="I288" s="49">
        <f t="shared" si="19"/>
        <v>0</v>
      </c>
    </row>
    <row r="289" spans="1:9" x14ac:dyDescent="0.25">
      <c r="A289" s="4">
        <v>286</v>
      </c>
      <c r="B289" s="45" t="s">
        <v>663</v>
      </c>
      <c r="C289" s="10" t="s">
        <v>669</v>
      </c>
      <c r="D289" s="4" t="s">
        <v>1698</v>
      </c>
      <c r="E289" s="10">
        <v>829</v>
      </c>
      <c r="F289" s="10">
        <v>172</v>
      </c>
      <c r="G289" s="10">
        <v>0</v>
      </c>
      <c r="H289" s="49">
        <f t="shared" si="18"/>
        <v>0.2074788902291918</v>
      </c>
      <c r="I289" s="49">
        <f t="shared" si="19"/>
        <v>0</v>
      </c>
    </row>
    <row r="290" spans="1:9" x14ac:dyDescent="0.25">
      <c r="A290" s="4">
        <v>287</v>
      </c>
      <c r="B290" s="45" t="s">
        <v>663</v>
      </c>
      <c r="C290" s="10" t="s">
        <v>666</v>
      </c>
      <c r="D290" s="4" t="s">
        <v>1704</v>
      </c>
      <c r="E290" s="10">
        <v>949</v>
      </c>
      <c r="F290" s="10">
        <v>67</v>
      </c>
      <c r="G290" s="10">
        <v>0</v>
      </c>
      <c r="H290" s="49">
        <f t="shared" si="18"/>
        <v>7.0600632244467859E-2</v>
      </c>
      <c r="I290" s="49">
        <f t="shared" si="19"/>
        <v>0</v>
      </c>
    </row>
    <row r="291" spans="1:9" x14ac:dyDescent="0.25">
      <c r="A291" s="4">
        <v>288</v>
      </c>
      <c r="B291" s="45" t="s">
        <v>663</v>
      </c>
      <c r="C291" s="10" t="s">
        <v>664</v>
      </c>
      <c r="D291" s="4" t="s">
        <v>1701</v>
      </c>
      <c r="E291" s="10">
        <v>154</v>
      </c>
      <c r="F291" s="10">
        <v>1</v>
      </c>
      <c r="G291" s="10">
        <v>0</v>
      </c>
      <c r="H291" s="49">
        <f t="shared" si="18"/>
        <v>6.4935064935064939E-3</v>
      </c>
      <c r="I291" s="49">
        <f t="shared" si="19"/>
        <v>0</v>
      </c>
    </row>
    <row r="292" spans="1:9" x14ac:dyDescent="0.25">
      <c r="A292" s="4">
        <v>289</v>
      </c>
      <c r="B292" s="45" t="s">
        <v>605</v>
      </c>
      <c r="C292" s="10" t="s">
        <v>610</v>
      </c>
      <c r="D292" s="4" t="s">
        <v>1698</v>
      </c>
      <c r="E292" s="10">
        <v>2335</v>
      </c>
      <c r="F292" s="10">
        <v>735</v>
      </c>
      <c r="G292" s="10">
        <v>3</v>
      </c>
      <c r="H292" s="49">
        <f t="shared" si="18"/>
        <v>0.31477516059957172</v>
      </c>
      <c r="I292" s="49">
        <f t="shared" si="19"/>
        <v>1.2847965738758029E-3</v>
      </c>
    </row>
    <row r="293" spans="1:9" x14ac:dyDescent="0.25">
      <c r="A293" s="4">
        <v>290</v>
      </c>
      <c r="B293" s="45" t="s">
        <v>605</v>
      </c>
      <c r="C293" s="10" t="s">
        <v>611</v>
      </c>
      <c r="D293" s="4" t="s">
        <v>1698</v>
      </c>
      <c r="E293" s="10">
        <v>812</v>
      </c>
      <c r="F293" s="10">
        <v>32</v>
      </c>
      <c r="G293" s="10">
        <v>0</v>
      </c>
      <c r="H293" s="49">
        <f t="shared" si="18"/>
        <v>3.9408866995073892E-2</v>
      </c>
      <c r="I293" s="49">
        <f t="shared" si="19"/>
        <v>0</v>
      </c>
    </row>
    <row r="294" spans="1:9" x14ac:dyDescent="0.25">
      <c r="A294" s="4">
        <v>291</v>
      </c>
      <c r="B294" s="45" t="s">
        <v>605</v>
      </c>
      <c r="C294" s="10" t="s">
        <v>569</v>
      </c>
      <c r="D294" s="4" t="s">
        <v>1698</v>
      </c>
      <c r="E294" s="10">
        <v>854</v>
      </c>
      <c r="F294" s="10">
        <v>500</v>
      </c>
      <c r="G294" s="10">
        <v>0</v>
      </c>
      <c r="H294" s="49">
        <f t="shared" si="18"/>
        <v>0.58548009367681497</v>
      </c>
      <c r="I294" s="49">
        <f t="shared" si="19"/>
        <v>0</v>
      </c>
    </row>
    <row r="295" spans="1:9" x14ac:dyDescent="0.25">
      <c r="A295" s="4">
        <v>292</v>
      </c>
      <c r="B295" s="45" t="s">
        <v>605</v>
      </c>
      <c r="C295" s="10" t="s">
        <v>632</v>
      </c>
      <c r="D295" s="4" t="s">
        <v>1698</v>
      </c>
      <c r="E295" s="10">
        <v>1166</v>
      </c>
      <c r="F295" s="10">
        <v>669</v>
      </c>
      <c r="G295" s="10">
        <v>5</v>
      </c>
      <c r="H295" s="49">
        <f t="shared" si="18"/>
        <v>0.57375643224699824</v>
      </c>
      <c r="I295" s="49">
        <f t="shared" si="19"/>
        <v>4.2881646655231562E-3</v>
      </c>
    </row>
    <row r="296" spans="1:9" x14ac:dyDescent="0.25">
      <c r="A296" s="4">
        <v>293</v>
      </c>
      <c r="B296" s="45" t="s">
        <v>605</v>
      </c>
      <c r="C296" s="10" t="s">
        <v>608</v>
      </c>
      <c r="D296" s="4" t="s">
        <v>1698</v>
      </c>
      <c r="E296" s="10">
        <v>429</v>
      </c>
      <c r="F296" s="10">
        <v>116</v>
      </c>
      <c r="G296" s="10">
        <v>3</v>
      </c>
      <c r="H296" s="49">
        <f t="shared" si="18"/>
        <v>0.2703962703962704</v>
      </c>
      <c r="I296" s="49">
        <f t="shared" si="19"/>
        <v>6.993006993006993E-3</v>
      </c>
    </row>
    <row r="297" spans="1:9" x14ac:dyDescent="0.25">
      <c r="A297" s="4">
        <v>294</v>
      </c>
      <c r="B297" s="45" t="s">
        <v>605</v>
      </c>
      <c r="C297" s="10" t="s">
        <v>615</v>
      </c>
      <c r="D297" s="4" t="s">
        <v>1698</v>
      </c>
      <c r="E297" s="10">
        <v>1709</v>
      </c>
      <c r="F297" s="10">
        <v>782</v>
      </c>
      <c r="G297" s="10">
        <v>80</v>
      </c>
      <c r="H297" s="49">
        <f t="shared" si="18"/>
        <v>0.45757753071971913</v>
      </c>
      <c r="I297" s="49">
        <f t="shared" si="19"/>
        <v>4.6811000585137506E-2</v>
      </c>
    </row>
    <row r="298" spans="1:9" x14ac:dyDescent="0.25">
      <c r="A298" s="4">
        <v>295</v>
      </c>
      <c r="B298" s="45" t="s">
        <v>605</v>
      </c>
      <c r="C298" s="10" t="s">
        <v>614</v>
      </c>
      <c r="D298" s="4" t="s">
        <v>1698</v>
      </c>
      <c r="E298" s="10">
        <v>1318</v>
      </c>
      <c r="F298" s="10">
        <v>652</v>
      </c>
      <c r="G298" s="10">
        <v>116</v>
      </c>
      <c r="H298" s="49">
        <f t="shared" si="18"/>
        <v>0.49468892261001518</v>
      </c>
      <c r="I298" s="49">
        <f t="shared" si="19"/>
        <v>8.8012139605462822E-2</v>
      </c>
    </row>
    <row r="299" spans="1:9" x14ac:dyDescent="0.25">
      <c r="A299" s="4">
        <v>296</v>
      </c>
      <c r="B299" s="45" t="s">
        <v>605</v>
      </c>
      <c r="C299" s="10" t="s">
        <v>609</v>
      </c>
      <c r="D299" s="4" t="s">
        <v>1698</v>
      </c>
      <c r="E299" s="10">
        <v>960</v>
      </c>
      <c r="F299" s="10">
        <v>519</v>
      </c>
      <c r="G299" s="10">
        <v>190</v>
      </c>
      <c r="H299" s="49">
        <f t="shared" si="18"/>
        <v>0.54062500000000002</v>
      </c>
      <c r="I299" s="49">
        <f t="shared" si="19"/>
        <v>0.19791666666666666</v>
      </c>
    </row>
    <row r="300" spans="1:9" x14ac:dyDescent="0.25">
      <c r="A300" s="4">
        <v>297</v>
      </c>
      <c r="B300" s="45" t="s">
        <v>605</v>
      </c>
      <c r="C300" s="10" t="s">
        <v>622</v>
      </c>
      <c r="D300" s="4" t="s">
        <v>1698</v>
      </c>
      <c r="E300" s="10">
        <v>1187</v>
      </c>
      <c r="F300" s="10">
        <v>213</v>
      </c>
      <c r="G300" s="10">
        <v>36</v>
      </c>
      <c r="H300" s="49">
        <f t="shared" si="18"/>
        <v>0.17944397641112048</v>
      </c>
      <c r="I300" s="49">
        <f t="shared" si="19"/>
        <v>3.0328559393428812E-2</v>
      </c>
    </row>
    <row r="301" spans="1:9" x14ac:dyDescent="0.25">
      <c r="A301" s="4">
        <v>298</v>
      </c>
      <c r="B301" s="45" t="s">
        <v>605</v>
      </c>
      <c r="C301" s="10" t="s">
        <v>624</v>
      </c>
      <c r="D301" s="4" t="s">
        <v>1698</v>
      </c>
      <c r="E301" s="10">
        <v>840</v>
      </c>
      <c r="F301" s="10">
        <v>441</v>
      </c>
      <c r="G301" s="10">
        <v>326</v>
      </c>
      <c r="H301" s="49">
        <f t="shared" si="18"/>
        <v>0.52500000000000002</v>
      </c>
      <c r="I301" s="49">
        <f t="shared" si="19"/>
        <v>0.3880952380952381</v>
      </c>
    </row>
    <row r="302" spans="1:9" x14ac:dyDescent="0.25">
      <c r="A302" s="4">
        <v>299</v>
      </c>
      <c r="B302" s="45" t="s">
        <v>605</v>
      </c>
      <c r="C302" s="10" t="s">
        <v>616</v>
      </c>
      <c r="D302" s="4" t="s">
        <v>1698</v>
      </c>
      <c r="E302" s="10">
        <v>1660</v>
      </c>
      <c r="F302" s="10">
        <v>599</v>
      </c>
      <c r="G302" s="10">
        <v>3</v>
      </c>
      <c r="H302" s="49">
        <f t="shared" ref="H302:H308" si="20">F302/E302</f>
        <v>0.36084337349397588</v>
      </c>
      <c r="I302" s="49">
        <f t="shared" ref="I302:I308" si="21">G302/E302</f>
        <v>1.8072289156626507E-3</v>
      </c>
    </row>
    <row r="303" spans="1:9" x14ac:dyDescent="0.25">
      <c r="A303" s="4">
        <v>300</v>
      </c>
      <c r="B303" s="45" t="s">
        <v>605</v>
      </c>
      <c r="C303" s="10" t="s">
        <v>618</v>
      </c>
      <c r="D303" s="4" t="s">
        <v>1698</v>
      </c>
      <c r="E303" s="10">
        <v>941</v>
      </c>
      <c r="F303" s="10">
        <v>530</v>
      </c>
      <c r="G303" s="10">
        <v>254</v>
      </c>
      <c r="H303" s="49">
        <f t="shared" si="20"/>
        <v>0.56323060573857597</v>
      </c>
      <c r="I303" s="49">
        <f t="shared" si="21"/>
        <v>0.26992561105207225</v>
      </c>
    </row>
    <row r="304" spans="1:9" x14ac:dyDescent="0.25">
      <c r="A304" s="4">
        <v>301</v>
      </c>
      <c r="B304" s="45" t="s">
        <v>605</v>
      </c>
      <c r="C304" s="10" t="s">
        <v>627</v>
      </c>
      <c r="D304" s="4" t="s">
        <v>1699</v>
      </c>
      <c r="E304" s="10">
        <v>842</v>
      </c>
      <c r="F304" s="10">
        <v>2</v>
      </c>
      <c r="G304" s="10">
        <v>0</v>
      </c>
      <c r="H304" s="49">
        <f t="shared" si="20"/>
        <v>2.3752969121140144E-3</v>
      </c>
      <c r="I304" s="49">
        <f t="shared" si="21"/>
        <v>0</v>
      </c>
    </row>
    <row r="305" spans="1:9" x14ac:dyDescent="0.25">
      <c r="A305" s="4">
        <v>302</v>
      </c>
      <c r="B305" s="45" t="s">
        <v>605</v>
      </c>
      <c r="C305" s="10" t="s">
        <v>626</v>
      </c>
      <c r="D305" s="4" t="s">
        <v>1698</v>
      </c>
      <c r="E305" s="10">
        <v>1160</v>
      </c>
      <c r="F305" s="10">
        <v>357</v>
      </c>
      <c r="G305" s="10">
        <v>0</v>
      </c>
      <c r="H305" s="49">
        <f t="shared" si="20"/>
        <v>0.30775862068965515</v>
      </c>
      <c r="I305" s="49">
        <f t="shared" si="21"/>
        <v>0</v>
      </c>
    </row>
    <row r="306" spans="1:9" x14ac:dyDescent="0.25">
      <c r="A306" s="4">
        <v>303</v>
      </c>
      <c r="B306" s="45" t="s">
        <v>605</v>
      </c>
      <c r="C306" s="10" t="s">
        <v>621</v>
      </c>
      <c r="D306" s="4" t="s">
        <v>1698</v>
      </c>
      <c r="E306" s="10">
        <v>825</v>
      </c>
      <c r="F306" s="10">
        <v>374</v>
      </c>
      <c r="G306" s="10">
        <v>147</v>
      </c>
      <c r="H306" s="49">
        <f t="shared" si="20"/>
        <v>0.45333333333333331</v>
      </c>
      <c r="I306" s="49">
        <f t="shared" si="21"/>
        <v>0.17818181818181819</v>
      </c>
    </row>
    <row r="307" spans="1:9" x14ac:dyDescent="0.25">
      <c r="A307" s="4">
        <v>304</v>
      </c>
      <c r="B307" s="45" t="s">
        <v>605</v>
      </c>
      <c r="C307" s="10" t="s">
        <v>623</v>
      </c>
      <c r="D307" s="4" t="s">
        <v>1698</v>
      </c>
      <c r="E307" s="10">
        <v>837</v>
      </c>
      <c r="F307" s="10">
        <v>420</v>
      </c>
      <c r="G307" s="10">
        <v>30</v>
      </c>
      <c r="H307" s="49">
        <f t="shared" si="20"/>
        <v>0.50179211469534046</v>
      </c>
      <c r="I307" s="49">
        <f t="shared" si="21"/>
        <v>3.5842293906810034E-2</v>
      </c>
    </row>
    <row r="308" spans="1:9" x14ac:dyDescent="0.25">
      <c r="A308" s="4">
        <v>305</v>
      </c>
      <c r="B308" s="45" t="s">
        <v>605</v>
      </c>
      <c r="C308" s="10" t="s">
        <v>620</v>
      </c>
      <c r="D308" s="4" t="s">
        <v>1698</v>
      </c>
      <c r="E308" s="10">
        <v>1661</v>
      </c>
      <c r="F308" s="10">
        <v>766</v>
      </c>
      <c r="G308" s="10">
        <v>0</v>
      </c>
      <c r="H308" s="49">
        <f t="shared" si="20"/>
        <v>0.46116797110174595</v>
      </c>
      <c r="I308" s="49">
        <f t="shared" si="21"/>
        <v>0</v>
      </c>
    </row>
    <row r="309" spans="1:9" x14ac:dyDescent="0.25">
      <c r="A309" s="4">
        <v>306</v>
      </c>
      <c r="B309" s="45" t="s">
        <v>605</v>
      </c>
      <c r="C309" s="10" t="s">
        <v>619</v>
      </c>
      <c r="D309" s="4" t="s">
        <v>1698</v>
      </c>
      <c r="E309" s="10">
        <v>0</v>
      </c>
      <c r="F309" s="10">
        <v>0</v>
      </c>
      <c r="G309" s="10">
        <v>0</v>
      </c>
      <c r="H309" s="49"/>
      <c r="I309" s="49"/>
    </row>
    <row r="310" spans="1:9" x14ac:dyDescent="0.25">
      <c r="A310" s="4">
        <v>307</v>
      </c>
      <c r="B310" s="45" t="s">
        <v>605</v>
      </c>
      <c r="C310" s="10" t="s">
        <v>617</v>
      </c>
      <c r="D310" s="4" t="s">
        <v>1698</v>
      </c>
      <c r="E310" s="10">
        <v>1122</v>
      </c>
      <c r="F310" s="10">
        <v>643</v>
      </c>
      <c r="G310" s="10">
        <v>277</v>
      </c>
      <c r="H310" s="49">
        <f t="shared" ref="H310:H328" si="22">F310/E310</f>
        <v>0.57308377896613194</v>
      </c>
      <c r="I310" s="49">
        <f t="shared" ref="I310:I328" si="23">G310/E310</f>
        <v>0.24688057040998218</v>
      </c>
    </row>
    <row r="311" spans="1:9" x14ac:dyDescent="0.25">
      <c r="A311" s="4">
        <v>308</v>
      </c>
      <c r="B311" s="45" t="s">
        <v>605</v>
      </c>
      <c r="C311" s="10" t="s">
        <v>613</v>
      </c>
      <c r="D311" s="4" t="s">
        <v>1698</v>
      </c>
      <c r="E311" s="10">
        <v>652</v>
      </c>
      <c r="F311" s="10">
        <v>104</v>
      </c>
      <c r="G311" s="10">
        <v>3</v>
      </c>
      <c r="H311" s="49">
        <f t="shared" si="22"/>
        <v>0.15950920245398773</v>
      </c>
      <c r="I311" s="49">
        <f t="shared" si="23"/>
        <v>4.601226993865031E-3</v>
      </c>
    </row>
    <row r="312" spans="1:9" x14ac:dyDescent="0.25">
      <c r="A312" s="4">
        <v>309</v>
      </c>
      <c r="B312" s="45" t="s">
        <v>605</v>
      </c>
      <c r="C312" s="10" t="s">
        <v>612</v>
      </c>
      <c r="D312" s="4" t="s">
        <v>1698</v>
      </c>
      <c r="E312" s="10">
        <v>1492</v>
      </c>
      <c r="F312" s="10">
        <v>885</v>
      </c>
      <c r="G312" s="10">
        <v>1220</v>
      </c>
      <c r="H312" s="49">
        <f t="shared" si="22"/>
        <v>0.59316353887399464</v>
      </c>
      <c r="I312" s="49">
        <f t="shared" si="23"/>
        <v>0.81769436997319034</v>
      </c>
    </row>
    <row r="313" spans="1:9" x14ac:dyDescent="0.25">
      <c r="A313" s="4">
        <v>310</v>
      </c>
      <c r="B313" s="45" t="s">
        <v>605</v>
      </c>
      <c r="C313" s="10" t="s">
        <v>631</v>
      </c>
      <c r="D313" s="4" t="s">
        <v>1698</v>
      </c>
      <c r="E313" s="10">
        <v>1468</v>
      </c>
      <c r="F313" s="10">
        <v>658</v>
      </c>
      <c r="G313" s="10">
        <v>7</v>
      </c>
      <c r="H313" s="49">
        <f t="shared" si="22"/>
        <v>0.44822888283378748</v>
      </c>
      <c r="I313" s="49">
        <f t="shared" si="23"/>
        <v>4.7683923705722072E-3</v>
      </c>
    </row>
    <row r="314" spans="1:9" x14ac:dyDescent="0.25">
      <c r="A314" s="4">
        <v>311</v>
      </c>
      <c r="B314" s="45" t="s">
        <v>605</v>
      </c>
      <c r="C314" s="10" t="s">
        <v>630</v>
      </c>
      <c r="D314" s="4" t="s">
        <v>1698</v>
      </c>
      <c r="E314" s="10">
        <v>456</v>
      </c>
      <c r="F314" s="10">
        <v>233</v>
      </c>
      <c r="G314" s="10">
        <v>120</v>
      </c>
      <c r="H314" s="49">
        <f t="shared" si="22"/>
        <v>0.51096491228070173</v>
      </c>
      <c r="I314" s="49">
        <f t="shared" si="23"/>
        <v>0.26315789473684209</v>
      </c>
    </row>
    <row r="315" spans="1:9" x14ac:dyDescent="0.25">
      <c r="A315" s="4">
        <v>312</v>
      </c>
      <c r="B315" s="45" t="s">
        <v>605</v>
      </c>
      <c r="C315" s="10" t="s">
        <v>607</v>
      </c>
      <c r="D315" s="4" t="s">
        <v>1698</v>
      </c>
      <c r="E315" s="10">
        <v>945</v>
      </c>
      <c r="F315" s="10">
        <v>457</v>
      </c>
      <c r="G315" s="10">
        <v>1</v>
      </c>
      <c r="H315" s="49">
        <f t="shared" si="22"/>
        <v>0.48359788359788358</v>
      </c>
      <c r="I315" s="49">
        <f t="shared" si="23"/>
        <v>1.0582010582010583E-3</v>
      </c>
    </row>
    <row r="316" spans="1:9" x14ac:dyDescent="0.25">
      <c r="A316" s="4">
        <v>313</v>
      </c>
      <c r="B316" s="45" t="s">
        <v>605</v>
      </c>
      <c r="C316" s="10" t="s">
        <v>606</v>
      </c>
      <c r="D316" s="4" t="s">
        <v>1698</v>
      </c>
      <c r="E316" s="10">
        <v>892</v>
      </c>
      <c r="F316" s="10">
        <v>135</v>
      </c>
      <c r="G316" s="10">
        <v>0</v>
      </c>
      <c r="H316" s="49">
        <f t="shared" si="22"/>
        <v>0.15134529147982062</v>
      </c>
      <c r="I316" s="49">
        <f t="shared" si="23"/>
        <v>0</v>
      </c>
    </row>
    <row r="317" spans="1:9" x14ac:dyDescent="0.25">
      <c r="A317" s="4">
        <v>314</v>
      </c>
      <c r="B317" s="45" t="s">
        <v>605</v>
      </c>
      <c r="C317" s="10" t="s">
        <v>629</v>
      </c>
      <c r="D317" s="4" t="s">
        <v>1698</v>
      </c>
      <c r="E317" s="10">
        <v>1580</v>
      </c>
      <c r="F317" s="10">
        <v>587</v>
      </c>
      <c r="G317" s="10">
        <v>10</v>
      </c>
      <c r="H317" s="49">
        <f t="shared" si="22"/>
        <v>0.37151898734177213</v>
      </c>
      <c r="I317" s="49">
        <f t="shared" si="23"/>
        <v>6.3291139240506328E-3</v>
      </c>
    </row>
    <row r="318" spans="1:9" x14ac:dyDescent="0.25">
      <c r="A318" s="4">
        <v>315</v>
      </c>
      <c r="B318" s="45" t="s">
        <v>605</v>
      </c>
      <c r="C318" s="10" t="s">
        <v>628</v>
      </c>
      <c r="D318" s="4" t="s">
        <v>1698</v>
      </c>
      <c r="E318" s="10">
        <v>993</v>
      </c>
      <c r="F318" s="10">
        <v>268</v>
      </c>
      <c r="G318" s="10">
        <v>214</v>
      </c>
      <c r="H318" s="49">
        <f t="shared" si="22"/>
        <v>0.26988922457200404</v>
      </c>
      <c r="I318" s="49">
        <f t="shared" si="23"/>
        <v>0.21550855991943604</v>
      </c>
    </row>
    <row r="319" spans="1:9" x14ac:dyDescent="0.25">
      <c r="A319" s="4">
        <v>316</v>
      </c>
      <c r="B319" s="45" t="s">
        <v>605</v>
      </c>
      <c r="C319" s="10" t="s">
        <v>625</v>
      </c>
      <c r="D319" s="4" t="s">
        <v>1698</v>
      </c>
      <c r="E319" s="10">
        <v>1611</v>
      </c>
      <c r="F319" s="10">
        <v>20</v>
      </c>
      <c r="G319" s="10">
        <v>11</v>
      </c>
      <c r="H319" s="49">
        <f t="shared" si="22"/>
        <v>1.2414649286157667E-2</v>
      </c>
      <c r="I319" s="49">
        <f t="shared" si="23"/>
        <v>6.8280571073867161E-3</v>
      </c>
    </row>
    <row r="320" spans="1:9" x14ac:dyDescent="0.25">
      <c r="A320" s="4">
        <v>317</v>
      </c>
      <c r="B320" s="45" t="s">
        <v>572</v>
      </c>
      <c r="C320" s="10" t="s">
        <v>574</v>
      </c>
      <c r="D320" s="4" t="s">
        <v>1698</v>
      </c>
      <c r="E320" s="10">
        <v>1260</v>
      </c>
      <c r="F320" s="10">
        <v>6</v>
      </c>
      <c r="G320" s="10">
        <v>0</v>
      </c>
      <c r="H320" s="49">
        <f t="shared" si="22"/>
        <v>4.7619047619047623E-3</v>
      </c>
      <c r="I320" s="49">
        <f t="shared" si="23"/>
        <v>0</v>
      </c>
    </row>
    <row r="321" spans="1:9" x14ac:dyDescent="0.25">
      <c r="A321" s="4">
        <v>318</v>
      </c>
      <c r="B321" s="45" t="s">
        <v>572</v>
      </c>
      <c r="C321" s="10" t="s">
        <v>585</v>
      </c>
      <c r="D321" s="4" t="s">
        <v>1698</v>
      </c>
      <c r="E321" s="10">
        <v>970</v>
      </c>
      <c r="F321" s="10">
        <v>454</v>
      </c>
      <c r="G321" s="10">
        <v>34</v>
      </c>
      <c r="H321" s="49">
        <f t="shared" si="22"/>
        <v>0.46804123711340206</v>
      </c>
      <c r="I321" s="49">
        <f t="shared" si="23"/>
        <v>3.5051546391752578E-2</v>
      </c>
    </row>
    <row r="322" spans="1:9" x14ac:dyDescent="0.25">
      <c r="A322" s="4">
        <v>319</v>
      </c>
      <c r="B322" s="45" t="s">
        <v>572</v>
      </c>
      <c r="C322" s="10" t="s">
        <v>602</v>
      </c>
      <c r="D322" s="4" t="s">
        <v>1698</v>
      </c>
      <c r="E322" s="10">
        <v>480</v>
      </c>
      <c r="F322" s="10">
        <v>1</v>
      </c>
      <c r="G322" s="10">
        <v>1</v>
      </c>
      <c r="H322" s="49">
        <f t="shared" si="22"/>
        <v>2.0833333333333333E-3</v>
      </c>
      <c r="I322" s="49">
        <f t="shared" si="23"/>
        <v>2.0833333333333333E-3</v>
      </c>
    </row>
    <row r="323" spans="1:9" x14ac:dyDescent="0.25">
      <c r="A323" s="4">
        <v>320</v>
      </c>
      <c r="B323" s="45" t="s">
        <v>572</v>
      </c>
      <c r="C323" s="10" t="s">
        <v>579</v>
      </c>
      <c r="D323" s="4" t="s">
        <v>1698</v>
      </c>
      <c r="E323" s="10">
        <v>688</v>
      </c>
      <c r="F323" s="10">
        <v>155</v>
      </c>
      <c r="G323" s="10">
        <v>19</v>
      </c>
      <c r="H323" s="49">
        <f t="shared" si="22"/>
        <v>0.22529069767441862</v>
      </c>
      <c r="I323" s="49">
        <f t="shared" si="23"/>
        <v>2.7616279069767442E-2</v>
      </c>
    </row>
    <row r="324" spans="1:9" x14ac:dyDescent="0.25">
      <c r="A324" s="4">
        <v>321</v>
      </c>
      <c r="B324" s="45" t="s">
        <v>572</v>
      </c>
      <c r="C324" s="10" t="s">
        <v>587</v>
      </c>
      <c r="D324" s="4" t="s">
        <v>1698</v>
      </c>
      <c r="E324" s="10">
        <v>1022</v>
      </c>
      <c r="F324" s="10">
        <v>0</v>
      </c>
      <c r="G324" s="10">
        <v>0</v>
      </c>
      <c r="H324" s="49">
        <f t="shared" si="22"/>
        <v>0</v>
      </c>
      <c r="I324" s="49">
        <f t="shared" si="23"/>
        <v>0</v>
      </c>
    </row>
    <row r="325" spans="1:9" x14ac:dyDescent="0.25">
      <c r="A325" s="4">
        <v>322</v>
      </c>
      <c r="B325" s="45" t="s">
        <v>572</v>
      </c>
      <c r="C325" s="10" t="s">
        <v>590</v>
      </c>
      <c r="D325" s="4" t="s">
        <v>1698</v>
      </c>
      <c r="E325" s="10">
        <v>591</v>
      </c>
      <c r="F325" s="10">
        <v>0</v>
      </c>
      <c r="G325" s="10">
        <v>0</v>
      </c>
      <c r="H325" s="49">
        <f t="shared" si="22"/>
        <v>0</v>
      </c>
      <c r="I325" s="49">
        <f t="shared" si="23"/>
        <v>0</v>
      </c>
    </row>
    <row r="326" spans="1:9" x14ac:dyDescent="0.25">
      <c r="A326" s="4">
        <v>323</v>
      </c>
      <c r="B326" s="45" t="s">
        <v>572</v>
      </c>
      <c r="C326" s="10" t="s">
        <v>586</v>
      </c>
      <c r="D326" s="4" t="s">
        <v>1698</v>
      </c>
      <c r="E326" s="10">
        <v>778</v>
      </c>
      <c r="F326" s="10">
        <v>1</v>
      </c>
      <c r="G326" s="10">
        <v>8</v>
      </c>
      <c r="H326" s="49">
        <f t="shared" si="22"/>
        <v>1.2853470437017994E-3</v>
      </c>
      <c r="I326" s="49">
        <f t="shared" si="23"/>
        <v>1.0282776349614395E-2</v>
      </c>
    </row>
    <row r="327" spans="1:9" x14ac:dyDescent="0.25">
      <c r="A327" s="4">
        <v>324</v>
      </c>
      <c r="B327" s="45" t="s">
        <v>572</v>
      </c>
      <c r="C327" s="10" t="s">
        <v>578</v>
      </c>
      <c r="D327" s="4" t="s">
        <v>1698</v>
      </c>
      <c r="E327" s="10">
        <v>389</v>
      </c>
      <c r="F327" s="10">
        <v>1</v>
      </c>
      <c r="G327" s="10">
        <v>0</v>
      </c>
      <c r="H327" s="49">
        <f t="shared" si="22"/>
        <v>2.5706940874035988E-3</v>
      </c>
      <c r="I327" s="49">
        <f t="shared" si="23"/>
        <v>0</v>
      </c>
    </row>
    <row r="328" spans="1:9" x14ac:dyDescent="0.25">
      <c r="A328" s="4">
        <v>325</v>
      </c>
      <c r="B328" s="45" t="s">
        <v>572</v>
      </c>
      <c r="C328" s="10" t="s">
        <v>603</v>
      </c>
      <c r="D328" s="4" t="s">
        <v>1698</v>
      </c>
      <c r="E328" s="10">
        <v>702</v>
      </c>
      <c r="F328" s="10">
        <v>0</v>
      </c>
      <c r="G328" s="10">
        <v>0</v>
      </c>
      <c r="H328" s="49">
        <f t="shared" si="22"/>
        <v>0</v>
      </c>
      <c r="I328" s="49">
        <f t="shared" si="23"/>
        <v>0</v>
      </c>
    </row>
    <row r="329" spans="1:9" x14ac:dyDescent="0.25">
      <c r="A329" s="4">
        <v>326</v>
      </c>
      <c r="B329" s="45" t="s">
        <v>572</v>
      </c>
      <c r="C329" s="10" t="s">
        <v>601</v>
      </c>
      <c r="D329" s="4" t="s">
        <v>1698</v>
      </c>
      <c r="E329" s="10">
        <v>0</v>
      </c>
      <c r="F329" s="10">
        <v>0</v>
      </c>
      <c r="G329" s="10">
        <v>0</v>
      </c>
      <c r="H329" s="49"/>
      <c r="I329" s="49"/>
    </row>
    <row r="330" spans="1:9" x14ac:dyDescent="0.25">
      <c r="A330" s="4">
        <v>327</v>
      </c>
      <c r="B330" s="45" t="s">
        <v>572</v>
      </c>
      <c r="C330" s="10" t="s">
        <v>600</v>
      </c>
      <c r="D330" s="4" t="s">
        <v>1698</v>
      </c>
      <c r="E330" s="10">
        <v>365</v>
      </c>
      <c r="F330" s="10">
        <v>0</v>
      </c>
      <c r="G330" s="10">
        <v>0</v>
      </c>
      <c r="H330" s="49">
        <f>F330/E330</f>
        <v>0</v>
      </c>
      <c r="I330" s="49">
        <f>G330/E330</f>
        <v>0</v>
      </c>
    </row>
    <row r="331" spans="1:9" x14ac:dyDescent="0.25">
      <c r="A331" s="4">
        <v>328</v>
      </c>
      <c r="B331" s="45" t="s">
        <v>572</v>
      </c>
      <c r="C331" s="10" t="s">
        <v>599</v>
      </c>
      <c r="D331" s="4" t="s">
        <v>1698</v>
      </c>
      <c r="E331" s="10">
        <v>380</v>
      </c>
      <c r="F331" s="10">
        <v>0</v>
      </c>
      <c r="G331" s="10">
        <v>0</v>
      </c>
      <c r="H331" s="49">
        <f>F331/E331</f>
        <v>0</v>
      </c>
      <c r="I331" s="49">
        <f>G331/E331</f>
        <v>0</v>
      </c>
    </row>
    <row r="332" spans="1:9" x14ac:dyDescent="0.25">
      <c r="A332" s="4">
        <v>329</v>
      </c>
      <c r="B332" s="45" t="s">
        <v>572</v>
      </c>
      <c r="C332" s="10" t="s">
        <v>573</v>
      </c>
      <c r="D332" s="4" t="s">
        <v>1698</v>
      </c>
      <c r="E332" s="10">
        <v>710</v>
      </c>
      <c r="F332" s="10">
        <v>2</v>
      </c>
      <c r="G332" s="10">
        <v>0</v>
      </c>
      <c r="H332" s="49">
        <f>F332/E332</f>
        <v>2.8169014084507044E-3</v>
      </c>
      <c r="I332" s="49">
        <f>G332/E332</f>
        <v>0</v>
      </c>
    </row>
    <row r="333" spans="1:9" x14ac:dyDescent="0.25">
      <c r="A333" s="4">
        <v>330</v>
      </c>
      <c r="B333" s="45" t="s">
        <v>572</v>
      </c>
      <c r="C333" s="10" t="s">
        <v>598</v>
      </c>
      <c r="D333" s="4" t="s">
        <v>1698</v>
      </c>
      <c r="E333" s="10">
        <v>564</v>
      </c>
      <c r="F333" s="10">
        <v>2</v>
      </c>
      <c r="G333" s="10">
        <v>4</v>
      </c>
      <c r="H333" s="49">
        <f>F333/E333</f>
        <v>3.5460992907801418E-3</v>
      </c>
      <c r="I333" s="49">
        <f>G333/E333</f>
        <v>7.0921985815602835E-3</v>
      </c>
    </row>
    <row r="334" spans="1:9" x14ac:dyDescent="0.25">
      <c r="A334" s="4">
        <v>331</v>
      </c>
      <c r="B334" s="45" t="s">
        <v>572</v>
      </c>
      <c r="C334" s="10" t="s">
        <v>597</v>
      </c>
      <c r="D334" s="4" t="s">
        <v>1698</v>
      </c>
      <c r="E334" s="10">
        <v>474</v>
      </c>
      <c r="F334" s="10">
        <v>0</v>
      </c>
      <c r="G334" s="10">
        <v>0</v>
      </c>
      <c r="H334" s="49">
        <f>F334/E334</f>
        <v>0</v>
      </c>
      <c r="I334" s="49">
        <f>G334/E334</f>
        <v>0</v>
      </c>
    </row>
    <row r="335" spans="1:9" x14ac:dyDescent="0.25">
      <c r="A335" s="4">
        <v>332</v>
      </c>
      <c r="B335" s="45" t="s">
        <v>572</v>
      </c>
      <c r="C335" s="10" t="s">
        <v>594</v>
      </c>
      <c r="D335" s="4" t="s">
        <v>1698</v>
      </c>
      <c r="E335" s="10">
        <v>0</v>
      </c>
      <c r="F335" s="10">
        <v>0</v>
      </c>
      <c r="G335" s="10">
        <v>2</v>
      </c>
      <c r="H335" s="49"/>
      <c r="I335" s="49"/>
    </row>
    <row r="336" spans="1:9" x14ac:dyDescent="0.25">
      <c r="A336" s="4">
        <v>333</v>
      </c>
      <c r="B336" s="45" t="s">
        <v>572</v>
      </c>
      <c r="C336" s="10" t="s">
        <v>593</v>
      </c>
      <c r="D336" s="4" t="s">
        <v>1698</v>
      </c>
      <c r="E336" s="10">
        <v>950</v>
      </c>
      <c r="F336" s="10">
        <v>1</v>
      </c>
      <c r="G336" s="10">
        <v>0</v>
      </c>
      <c r="H336" s="49">
        <f t="shared" ref="H336:H367" si="24">F336/E336</f>
        <v>1.0526315789473684E-3</v>
      </c>
      <c r="I336" s="49">
        <f t="shared" ref="I336:I367" si="25">G336/E336</f>
        <v>0</v>
      </c>
    </row>
    <row r="337" spans="1:9" x14ac:dyDescent="0.25">
      <c r="A337" s="4">
        <v>334</v>
      </c>
      <c r="B337" s="45" t="s">
        <v>572</v>
      </c>
      <c r="C337" s="10" t="s">
        <v>592</v>
      </c>
      <c r="D337" s="4" t="s">
        <v>1698</v>
      </c>
      <c r="E337" s="10">
        <v>647</v>
      </c>
      <c r="F337" s="10">
        <v>1</v>
      </c>
      <c r="G337" s="10">
        <v>0</v>
      </c>
      <c r="H337" s="49">
        <f t="shared" si="24"/>
        <v>1.5455950540958269E-3</v>
      </c>
      <c r="I337" s="49">
        <f t="shared" si="25"/>
        <v>0</v>
      </c>
    </row>
    <row r="338" spans="1:9" x14ac:dyDescent="0.25">
      <c r="A338" s="4">
        <v>335</v>
      </c>
      <c r="B338" s="45" t="s">
        <v>572</v>
      </c>
      <c r="C338" s="10" t="s">
        <v>591</v>
      </c>
      <c r="D338" s="4" t="s">
        <v>1698</v>
      </c>
      <c r="E338" s="10">
        <v>735</v>
      </c>
      <c r="F338" s="10">
        <v>1</v>
      </c>
      <c r="G338" s="10">
        <v>0</v>
      </c>
      <c r="H338" s="49">
        <f t="shared" si="24"/>
        <v>1.3605442176870747E-3</v>
      </c>
      <c r="I338" s="49">
        <f t="shared" si="25"/>
        <v>0</v>
      </c>
    </row>
    <row r="339" spans="1:9" x14ac:dyDescent="0.25">
      <c r="A339" s="4">
        <v>336</v>
      </c>
      <c r="B339" s="45" t="s">
        <v>572</v>
      </c>
      <c r="C339" s="10" t="s">
        <v>596</v>
      </c>
      <c r="D339" s="4" t="s">
        <v>1698</v>
      </c>
      <c r="E339" s="10">
        <v>966</v>
      </c>
      <c r="F339" s="10">
        <v>2</v>
      </c>
      <c r="G339" s="10">
        <v>0</v>
      </c>
      <c r="H339" s="49">
        <f t="shared" si="24"/>
        <v>2.070393374741201E-3</v>
      </c>
      <c r="I339" s="49">
        <f t="shared" si="25"/>
        <v>0</v>
      </c>
    </row>
    <row r="340" spans="1:9" x14ac:dyDescent="0.25">
      <c r="A340" s="4">
        <v>337</v>
      </c>
      <c r="B340" s="45" t="s">
        <v>572</v>
      </c>
      <c r="C340" s="10" t="s">
        <v>595</v>
      </c>
      <c r="D340" s="4" t="s">
        <v>1698</v>
      </c>
      <c r="E340" s="10">
        <v>1246</v>
      </c>
      <c r="F340" s="10">
        <v>3</v>
      </c>
      <c r="G340" s="10">
        <v>0</v>
      </c>
      <c r="H340" s="49">
        <f t="shared" si="24"/>
        <v>2.407704654895666E-3</v>
      </c>
      <c r="I340" s="49">
        <f t="shared" si="25"/>
        <v>0</v>
      </c>
    </row>
    <row r="341" spans="1:9" x14ac:dyDescent="0.25">
      <c r="A341" s="4">
        <v>338</v>
      </c>
      <c r="B341" s="45" t="s">
        <v>572</v>
      </c>
      <c r="C341" s="10" t="s">
        <v>588</v>
      </c>
      <c r="D341" s="4" t="s">
        <v>1698</v>
      </c>
      <c r="E341" s="10">
        <v>924</v>
      </c>
      <c r="F341" s="10">
        <v>3</v>
      </c>
      <c r="G341" s="10">
        <v>0</v>
      </c>
      <c r="H341" s="49">
        <f t="shared" si="24"/>
        <v>3.246753246753247E-3</v>
      </c>
      <c r="I341" s="49">
        <f t="shared" si="25"/>
        <v>0</v>
      </c>
    </row>
    <row r="342" spans="1:9" x14ac:dyDescent="0.25">
      <c r="A342" s="4">
        <v>339</v>
      </c>
      <c r="B342" s="45" t="s">
        <v>572</v>
      </c>
      <c r="C342" s="10" t="s">
        <v>589</v>
      </c>
      <c r="D342" s="4" t="s">
        <v>1698</v>
      </c>
      <c r="E342" s="10">
        <v>1049</v>
      </c>
      <c r="F342" s="10">
        <v>1</v>
      </c>
      <c r="G342" s="10">
        <v>0</v>
      </c>
      <c r="H342" s="49">
        <f t="shared" si="24"/>
        <v>9.5328884652049568E-4</v>
      </c>
      <c r="I342" s="49">
        <f t="shared" si="25"/>
        <v>0</v>
      </c>
    </row>
    <row r="343" spans="1:9" x14ac:dyDescent="0.25">
      <c r="A343" s="4">
        <v>340</v>
      </c>
      <c r="B343" s="45" t="s">
        <v>572</v>
      </c>
      <c r="C343" s="10" t="s">
        <v>584</v>
      </c>
      <c r="D343" s="4" t="s">
        <v>1698</v>
      </c>
      <c r="E343" s="10">
        <v>1472</v>
      </c>
      <c r="F343" s="10">
        <v>9</v>
      </c>
      <c r="G343" s="10">
        <v>3</v>
      </c>
      <c r="H343" s="49">
        <f t="shared" si="24"/>
        <v>6.114130434782609E-3</v>
      </c>
      <c r="I343" s="49">
        <f t="shared" si="25"/>
        <v>2.0380434782608695E-3</v>
      </c>
    </row>
    <row r="344" spans="1:9" x14ac:dyDescent="0.25">
      <c r="A344" s="4">
        <v>341</v>
      </c>
      <c r="B344" s="45" t="s">
        <v>572</v>
      </c>
      <c r="C344" s="10" t="s">
        <v>583</v>
      </c>
      <c r="D344" s="4" t="s">
        <v>1698</v>
      </c>
      <c r="E344" s="10">
        <v>1091</v>
      </c>
      <c r="F344" s="10">
        <v>0</v>
      </c>
      <c r="G344" s="10">
        <v>3</v>
      </c>
      <c r="H344" s="49">
        <f t="shared" si="24"/>
        <v>0</v>
      </c>
      <c r="I344" s="49">
        <f t="shared" si="25"/>
        <v>2.7497708524289641E-3</v>
      </c>
    </row>
    <row r="345" spans="1:9" x14ac:dyDescent="0.25">
      <c r="A345" s="4">
        <v>342</v>
      </c>
      <c r="B345" s="45" t="s">
        <v>572</v>
      </c>
      <c r="C345" s="10" t="s">
        <v>581</v>
      </c>
      <c r="D345" s="4" t="s">
        <v>1698</v>
      </c>
      <c r="E345" s="10">
        <v>691</v>
      </c>
      <c r="F345" s="10">
        <v>0</v>
      </c>
      <c r="G345" s="10">
        <v>0</v>
      </c>
      <c r="H345" s="49">
        <f t="shared" si="24"/>
        <v>0</v>
      </c>
      <c r="I345" s="49">
        <f t="shared" si="25"/>
        <v>0</v>
      </c>
    </row>
    <row r="346" spans="1:9" x14ac:dyDescent="0.25">
      <c r="A346" s="4">
        <v>343</v>
      </c>
      <c r="B346" s="45" t="s">
        <v>572</v>
      </c>
      <c r="C346" s="10" t="s">
        <v>580</v>
      </c>
      <c r="D346" s="4" t="s">
        <v>1698</v>
      </c>
      <c r="E346" s="10">
        <v>375</v>
      </c>
      <c r="F346" s="10">
        <v>1</v>
      </c>
      <c r="G346" s="10">
        <v>0</v>
      </c>
      <c r="H346" s="49">
        <f t="shared" si="24"/>
        <v>2.6666666666666666E-3</v>
      </c>
      <c r="I346" s="49">
        <f t="shared" si="25"/>
        <v>0</v>
      </c>
    </row>
    <row r="347" spans="1:9" x14ac:dyDescent="0.25">
      <c r="A347" s="4">
        <v>344</v>
      </c>
      <c r="B347" s="45" t="s">
        <v>572</v>
      </c>
      <c r="C347" s="10" t="s">
        <v>604</v>
      </c>
      <c r="D347" s="4" t="s">
        <v>1698</v>
      </c>
      <c r="E347" s="10">
        <v>587</v>
      </c>
      <c r="F347" s="10">
        <v>1</v>
      </c>
      <c r="G347" s="10">
        <v>0</v>
      </c>
      <c r="H347" s="49">
        <f t="shared" si="24"/>
        <v>1.7035775127768314E-3</v>
      </c>
      <c r="I347" s="49">
        <f t="shared" si="25"/>
        <v>0</v>
      </c>
    </row>
    <row r="348" spans="1:9" x14ac:dyDescent="0.25">
      <c r="A348" s="4">
        <v>345</v>
      </c>
      <c r="B348" s="45" t="s">
        <v>572</v>
      </c>
      <c r="C348" s="10" t="s">
        <v>577</v>
      </c>
      <c r="D348" s="4" t="s">
        <v>1698</v>
      </c>
      <c r="E348" s="10">
        <v>313</v>
      </c>
      <c r="F348" s="10">
        <v>0</v>
      </c>
      <c r="G348" s="10">
        <v>0</v>
      </c>
      <c r="H348" s="49">
        <f t="shared" si="24"/>
        <v>0</v>
      </c>
      <c r="I348" s="49">
        <f t="shared" si="25"/>
        <v>0</v>
      </c>
    </row>
    <row r="349" spans="1:9" x14ac:dyDescent="0.25">
      <c r="A349" s="4">
        <v>346</v>
      </c>
      <c r="B349" s="45" t="s">
        <v>572</v>
      </c>
      <c r="C349" s="10" t="s">
        <v>576</v>
      </c>
      <c r="D349" s="4" t="s">
        <v>1698</v>
      </c>
      <c r="E349" s="10">
        <v>467</v>
      </c>
      <c r="F349" s="10">
        <v>1</v>
      </c>
      <c r="G349" s="10">
        <v>0</v>
      </c>
      <c r="H349" s="49">
        <f t="shared" si="24"/>
        <v>2.1413276231263384E-3</v>
      </c>
      <c r="I349" s="49">
        <f t="shared" si="25"/>
        <v>0</v>
      </c>
    </row>
    <row r="350" spans="1:9" x14ac:dyDescent="0.25">
      <c r="A350" s="4">
        <v>347</v>
      </c>
      <c r="B350" s="45" t="s">
        <v>572</v>
      </c>
      <c r="C350" s="10" t="s">
        <v>575</v>
      </c>
      <c r="D350" s="4" t="s">
        <v>1698</v>
      </c>
      <c r="E350" s="10">
        <v>930</v>
      </c>
      <c r="F350" s="10">
        <v>1</v>
      </c>
      <c r="G350" s="10">
        <v>0</v>
      </c>
      <c r="H350" s="49">
        <f t="shared" si="24"/>
        <v>1.0752688172043011E-3</v>
      </c>
      <c r="I350" s="49">
        <f t="shared" si="25"/>
        <v>0</v>
      </c>
    </row>
    <row r="351" spans="1:9" x14ac:dyDescent="0.25">
      <c r="A351" s="4">
        <v>348</v>
      </c>
      <c r="B351" s="45" t="s">
        <v>572</v>
      </c>
      <c r="C351" s="10" t="s">
        <v>582</v>
      </c>
      <c r="D351" s="4" t="s">
        <v>1698</v>
      </c>
      <c r="E351" s="10">
        <v>600</v>
      </c>
      <c r="F351" s="10">
        <v>2</v>
      </c>
      <c r="G351" s="10">
        <v>0</v>
      </c>
      <c r="H351" s="49">
        <f t="shared" si="24"/>
        <v>3.3333333333333335E-3</v>
      </c>
      <c r="I351" s="49">
        <f t="shared" si="25"/>
        <v>0</v>
      </c>
    </row>
    <row r="352" spans="1:9" x14ac:dyDescent="0.25">
      <c r="A352" s="4">
        <v>349</v>
      </c>
      <c r="B352" s="45" t="s">
        <v>633</v>
      </c>
      <c r="C352" s="10" t="s">
        <v>635</v>
      </c>
      <c r="D352" s="4" t="s">
        <v>1698</v>
      </c>
      <c r="E352" s="10">
        <v>632</v>
      </c>
      <c r="F352" s="10">
        <v>2</v>
      </c>
      <c r="G352" s="10">
        <v>0</v>
      </c>
      <c r="H352" s="49">
        <f t="shared" si="24"/>
        <v>3.1645569620253164E-3</v>
      </c>
      <c r="I352" s="49">
        <f t="shared" si="25"/>
        <v>0</v>
      </c>
    </row>
    <row r="353" spans="1:9" x14ac:dyDescent="0.25">
      <c r="A353" s="4">
        <v>350</v>
      </c>
      <c r="B353" s="45" t="s">
        <v>633</v>
      </c>
      <c r="C353" s="10" t="s">
        <v>637</v>
      </c>
      <c r="D353" s="4" t="s">
        <v>1698</v>
      </c>
      <c r="E353" s="10">
        <v>588</v>
      </c>
      <c r="F353" s="10">
        <v>94</v>
      </c>
      <c r="G353" s="10">
        <v>55</v>
      </c>
      <c r="H353" s="49">
        <f t="shared" si="24"/>
        <v>0.1598639455782313</v>
      </c>
      <c r="I353" s="49">
        <f t="shared" si="25"/>
        <v>9.3537414965986401E-2</v>
      </c>
    </row>
    <row r="354" spans="1:9" x14ac:dyDescent="0.25">
      <c r="A354" s="4">
        <v>351</v>
      </c>
      <c r="B354" s="45" t="s">
        <v>633</v>
      </c>
      <c r="C354" s="10" t="s">
        <v>661</v>
      </c>
      <c r="D354" s="4" t="s">
        <v>1698</v>
      </c>
      <c r="E354" s="10">
        <v>348</v>
      </c>
      <c r="F354" s="10">
        <v>2</v>
      </c>
      <c r="G354" s="10">
        <v>0</v>
      </c>
      <c r="H354" s="49">
        <f t="shared" si="24"/>
        <v>5.7471264367816091E-3</v>
      </c>
      <c r="I354" s="49">
        <f t="shared" si="25"/>
        <v>0</v>
      </c>
    </row>
    <row r="355" spans="1:9" x14ac:dyDescent="0.25">
      <c r="A355" s="4">
        <v>352</v>
      </c>
      <c r="B355" s="45" t="s">
        <v>633</v>
      </c>
      <c r="C355" s="10" t="s">
        <v>662</v>
      </c>
      <c r="D355" s="4" t="s">
        <v>1698</v>
      </c>
      <c r="E355" s="10">
        <v>314</v>
      </c>
      <c r="F355" s="10">
        <v>13</v>
      </c>
      <c r="G355" s="10">
        <v>6</v>
      </c>
      <c r="H355" s="49">
        <f t="shared" si="24"/>
        <v>4.1401273885350316E-2</v>
      </c>
      <c r="I355" s="49">
        <f t="shared" si="25"/>
        <v>1.9108280254777069E-2</v>
      </c>
    </row>
    <row r="356" spans="1:9" x14ac:dyDescent="0.25">
      <c r="A356" s="4">
        <v>353</v>
      </c>
      <c r="B356" s="45" t="s">
        <v>633</v>
      </c>
      <c r="C356" s="10" t="s">
        <v>634</v>
      </c>
      <c r="D356" s="4" t="s">
        <v>1698</v>
      </c>
      <c r="E356" s="10">
        <v>779</v>
      </c>
      <c r="F356" s="10">
        <v>149</v>
      </c>
      <c r="G356" s="10">
        <v>1</v>
      </c>
      <c r="H356" s="49">
        <f t="shared" si="24"/>
        <v>0.19127086007702182</v>
      </c>
      <c r="I356" s="49">
        <f t="shared" si="25"/>
        <v>1.2836970474967907E-3</v>
      </c>
    </row>
    <row r="357" spans="1:9" x14ac:dyDescent="0.25">
      <c r="A357" s="4">
        <v>354</v>
      </c>
      <c r="B357" s="45" t="s">
        <v>633</v>
      </c>
      <c r="C357" s="10" t="s">
        <v>647</v>
      </c>
      <c r="D357" s="4" t="s">
        <v>1698</v>
      </c>
      <c r="E357" s="10">
        <v>378</v>
      </c>
      <c r="F357" s="10">
        <v>1</v>
      </c>
      <c r="G357" s="10">
        <v>0</v>
      </c>
      <c r="H357" s="49">
        <f t="shared" si="24"/>
        <v>2.6455026455026454E-3</v>
      </c>
      <c r="I357" s="49">
        <f t="shared" si="25"/>
        <v>0</v>
      </c>
    </row>
    <row r="358" spans="1:9" x14ac:dyDescent="0.25">
      <c r="A358" s="4">
        <v>355</v>
      </c>
      <c r="B358" s="45" t="s">
        <v>633</v>
      </c>
      <c r="C358" s="10" t="s">
        <v>646</v>
      </c>
      <c r="D358" s="4" t="s">
        <v>1698</v>
      </c>
      <c r="E358" s="10">
        <v>651</v>
      </c>
      <c r="F358" s="10">
        <v>1</v>
      </c>
      <c r="G358" s="10">
        <v>1</v>
      </c>
      <c r="H358" s="49">
        <f t="shared" si="24"/>
        <v>1.5360983102918587E-3</v>
      </c>
      <c r="I358" s="49">
        <f t="shared" si="25"/>
        <v>1.5360983102918587E-3</v>
      </c>
    </row>
    <row r="359" spans="1:9" x14ac:dyDescent="0.25">
      <c r="A359" s="4">
        <v>356</v>
      </c>
      <c r="B359" s="45" t="s">
        <v>633</v>
      </c>
      <c r="C359" s="10" t="s">
        <v>656</v>
      </c>
      <c r="D359" s="4" t="s">
        <v>1698</v>
      </c>
      <c r="E359" s="10">
        <v>356</v>
      </c>
      <c r="F359" s="10">
        <v>18</v>
      </c>
      <c r="G359" s="10">
        <v>0</v>
      </c>
      <c r="H359" s="49">
        <f t="shared" si="24"/>
        <v>5.0561797752808987E-2</v>
      </c>
      <c r="I359" s="49">
        <f t="shared" si="25"/>
        <v>0</v>
      </c>
    </row>
    <row r="360" spans="1:9" x14ac:dyDescent="0.25">
      <c r="A360" s="4">
        <v>357</v>
      </c>
      <c r="B360" s="45" t="s">
        <v>633</v>
      </c>
      <c r="C360" s="10" t="s">
        <v>648</v>
      </c>
      <c r="D360" s="4" t="s">
        <v>1698</v>
      </c>
      <c r="E360" s="10">
        <v>848</v>
      </c>
      <c r="F360" s="10">
        <v>0</v>
      </c>
      <c r="G360" s="10">
        <v>1</v>
      </c>
      <c r="H360" s="49">
        <f t="shared" si="24"/>
        <v>0</v>
      </c>
      <c r="I360" s="49">
        <f t="shared" si="25"/>
        <v>1.1792452830188679E-3</v>
      </c>
    </row>
    <row r="361" spans="1:9" x14ac:dyDescent="0.25">
      <c r="A361" s="4">
        <v>358</v>
      </c>
      <c r="B361" s="45" t="s">
        <v>633</v>
      </c>
      <c r="C361" s="10" t="s">
        <v>652</v>
      </c>
      <c r="D361" s="4" t="s">
        <v>1698</v>
      </c>
      <c r="E361" s="10">
        <v>766</v>
      </c>
      <c r="F361" s="10">
        <v>91</v>
      </c>
      <c r="G361" s="10">
        <v>1</v>
      </c>
      <c r="H361" s="49">
        <f t="shared" si="24"/>
        <v>0.11879895561357702</v>
      </c>
      <c r="I361" s="49">
        <f t="shared" si="25"/>
        <v>1.3054830287206266E-3</v>
      </c>
    </row>
    <row r="362" spans="1:9" x14ac:dyDescent="0.25">
      <c r="A362" s="4">
        <v>359</v>
      </c>
      <c r="B362" s="45" t="s">
        <v>633</v>
      </c>
      <c r="C362" s="10" t="s">
        <v>643</v>
      </c>
      <c r="D362" s="4" t="s">
        <v>1698</v>
      </c>
      <c r="E362" s="10">
        <v>606</v>
      </c>
      <c r="F362" s="10">
        <v>13</v>
      </c>
      <c r="G362" s="10">
        <v>2</v>
      </c>
      <c r="H362" s="49">
        <f t="shared" si="24"/>
        <v>2.1452145214521452E-2</v>
      </c>
      <c r="I362" s="49">
        <f t="shared" si="25"/>
        <v>3.3003300330033004E-3</v>
      </c>
    </row>
    <row r="363" spans="1:9" x14ac:dyDescent="0.25">
      <c r="A363" s="4">
        <v>360</v>
      </c>
      <c r="B363" s="45" t="s">
        <v>633</v>
      </c>
      <c r="C363" s="10" t="s">
        <v>659</v>
      </c>
      <c r="D363" s="4" t="s">
        <v>1698</v>
      </c>
      <c r="E363" s="10">
        <v>617</v>
      </c>
      <c r="F363" s="10">
        <v>3</v>
      </c>
      <c r="G363" s="10">
        <v>12</v>
      </c>
      <c r="H363" s="49">
        <f t="shared" si="24"/>
        <v>4.8622366288492711E-3</v>
      </c>
      <c r="I363" s="49">
        <f t="shared" si="25"/>
        <v>1.9448946515397084E-2</v>
      </c>
    </row>
    <row r="364" spans="1:9" x14ac:dyDescent="0.25">
      <c r="A364" s="4">
        <v>361</v>
      </c>
      <c r="B364" s="45" t="s">
        <v>633</v>
      </c>
      <c r="C364" s="10" t="s">
        <v>658</v>
      </c>
      <c r="D364" s="4" t="s">
        <v>1698</v>
      </c>
      <c r="E364" s="10">
        <v>484</v>
      </c>
      <c r="F364" s="10">
        <v>138</v>
      </c>
      <c r="G364" s="10">
        <v>2</v>
      </c>
      <c r="H364" s="49">
        <f t="shared" si="24"/>
        <v>0.28512396694214875</v>
      </c>
      <c r="I364" s="49">
        <f t="shared" si="25"/>
        <v>4.1322314049586778E-3</v>
      </c>
    </row>
    <row r="365" spans="1:9" x14ac:dyDescent="0.25">
      <c r="A365" s="4">
        <v>362</v>
      </c>
      <c r="B365" s="45" t="s">
        <v>633</v>
      </c>
      <c r="C365" s="10" t="s">
        <v>650</v>
      </c>
      <c r="D365" s="4" t="s">
        <v>1698</v>
      </c>
      <c r="E365" s="10">
        <v>261</v>
      </c>
      <c r="F365" s="10">
        <v>30</v>
      </c>
      <c r="G365" s="10">
        <v>1</v>
      </c>
      <c r="H365" s="49">
        <f t="shared" si="24"/>
        <v>0.11494252873563218</v>
      </c>
      <c r="I365" s="49">
        <f t="shared" si="25"/>
        <v>3.8314176245210726E-3</v>
      </c>
    </row>
    <row r="366" spans="1:9" x14ac:dyDescent="0.25">
      <c r="A366" s="4">
        <v>363</v>
      </c>
      <c r="B366" s="45" t="s">
        <v>633</v>
      </c>
      <c r="C366" s="10" t="s">
        <v>638</v>
      </c>
      <c r="D366" s="4" t="s">
        <v>1698</v>
      </c>
      <c r="E366" s="10">
        <v>660</v>
      </c>
      <c r="F366" s="10">
        <v>5</v>
      </c>
      <c r="G366" s="10">
        <v>0</v>
      </c>
      <c r="H366" s="49">
        <f t="shared" si="24"/>
        <v>7.575757575757576E-3</v>
      </c>
      <c r="I366" s="49">
        <f t="shared" si="25"/>
        <v>0</v>
      </c>
    </row>
    <row r="367" spans="1:9" x14ac:dyDescent="0.25">
      <c r="A367" s="4">
        <v>364</v>
      </c>
      <c r="B367" s="45" t="s">
        <v>633</v>
      </c>
      <c r="C367" s="10" t="s">
        <v>655</v>
      </c>
      <c r="D367" s="4" t="s">
        <v>1698</v>
      </c>
      <c r="E367" s="10">
        <v>732</v>
      </c>
      <c r="F367" s="10">
        <v>4</v>
      </c>
      <c r="G367" s="10">
        <v>0</v>
      </c>
      <c r="H367" s="49">
        <f t="shared" si="24"/>
        <v>5.4644808743169399E-3</v>
      </c>
      <c r="I367" s="49">
        <f t="shared" si="25"/>
        <v>0</v>
      </c>
    </row>
    <row r="368" spans="1:9" x14ac:dyDescent="0.25">
      <c r="A368" s="4">
        <v>365</v>
      </c>
      <c r="B368" s="45" t="s">
        <v>633</v>
      </c>
      <c r="C368" s="10" t="s">
        <v>654</v>
      </c>
      <c r="D368" s="4" t="s">
        <v>1698</v>
      </c>
      <c r="E368" s="10">
        <v>634</v>
      </c>
      <c r="F368" s="10">
        <v>6</v>
      </c>
      <c r="G368" s="10">
        <v>1</v>
      </c>
      <c r="H368" s="49">
        <f t="shared" ref="H368:H400" si="26">F368/E368</f>
        <v>9.4637223974763408E-3</v>
      </c>
      <c r="I368" s="49">
        <f t="shared" ref="I368:I400" si="27">G368/E368</f>
        <v>1.5772870662460567E-3</v>
      </c>
    </row>
    <row r="369" spans="1:9" x14ac:dyDescent="0.25">
      <c r="A369" s="4">
        <v>366</v>
      </c>
      <c r="B369" s="45" t="s">
        <v>633</v>
      </c>
      <c r="C369" s="10" t="s">
        <v>657</v>
      </c>
      <c r="D369" s="4" t="s">
        <v>1698</v>
      </c>
      <c r="E369" s="10">
        <v>514</v>
      </c>
      <c r="F369" s="10">
        <v>11</v>
      </c>
      <c r="G369" s="10">
        <v>3</v>
      </c>
      <c r="H369" s="49">
        <f t="shared" si="26"/>
        <v>2.1400778210116732E-2</v>
      </c>
      <c r="I369" s="49">
        <f t="shared" si="27"/>
        <v>5.8365758754863814E-3</v>
      </c>
    </row>
    <row r="370" spans="1:9" x14ac:dyDescent="0.25">
      <c r="A370" s="4">
        <v>367</v>
      </c>
      <c r="B370" s="45" t="s">
        <v>633</v>
      </c>
      <c r="C370" s="10" t="s">
        <v>653</v>
      </c>
      <c r="D370" s="4" t="s">
        <v>1698</v>
      </c>
      <c r="E370" s="10">
        <v>798</v>
      </c>
      <c r="F370" s="10">
        <v>1</v>
      </c>
      <c r="G370" s="10">
        <v>7</v>
      </c>
      <c r="H370" s="49">
        <f t="shared" si="26"/>
        <v>1.2531328320802004E-3</v>
      </c>
      <c r="I370" s="49">
        <f t="shared" si="27"/>
        <v>8.771929824561403E-3</v>
      </c>
    </row>
    <row r="371" spans="1:9" x14ac:dyDescent="0.25">
      <c r="A371" s="4">
        <v>368</v>
      </c>
      <c r="B371" s="45" t="s">
        <v>633</v>
      </c>
      <c r="C371" s="10" t="s">
        <v>651</v>
      </c>
      <c r="D371" s="4" t="s">
        <v>1698</v>
      </c>
      <c r="E371" s="10">
        <v>755</v>
      </c>
      <c r="F371" s="10">
        <v>44</v>
      </c>
      <c r="G371" s="10">
        <v>0</v>
      </c>
      <c r="H371" s="49">
        <f t="shared" si="26"/>
        <v>5.8278145695364242E-2</v>
      </c>
      <c r="I371" s="49">
        <f t="shared" si="27"/>
        <v>0</v>
      </c>
    </row>
    <row r="372" spans="1:9" x14ac:dyDescent="0.25">
      <c r="A372" s="4">
        <v>369</v>
      </c>
      <c r="B372" s="45" t="s">
        <v>633</v>
      </c>
      <c r="C372" s="10" t="s">
        <v>649</v>
      </c>
      <c r="D372" s="4" t="s">
        <v>1698</v>
      </c>
      <c r="E372" s="10">
        <v>339</v>
      </c>
      <c r="F372" s="10">
        <v>1</v>
      </c>
      <c r="G372" s="10">
        <v>5</v>
      </c>
      <c r="H372" s="49">
        <f t="shared" si="26"/>
        <v>2.9498525073746312E-3</v>
      </c>
      <c r="I372" s="49">
        <f t="shared" si="27"/>
        <v>1.4749262536873156E-2</v>
      </c>
    </row>
    <row r="373" spans="1:9" x14ac:dyDescent="0.25">
      <c r="A373" s="4">
        <v>370</v>
      </c>
      <c r="B373" s="45" t="s">
        <v>633</v>
      </c>
      <c r="C373" s="10" t="s">
        <v>642</v>
      </c>
      <c r="D373" s="4" t="s">
        <v>1698</v>
      </c>
      <c r="E373" s="10">
        <v>314</v>
      </c>
      <c r="F373" s="10">
        <v>85</v>
      </c>
      <c r="G373" s="10">
        <v>0</v>
      </c>
      <c r="H373" s="49">
        <f t="shared" si="26"/>
        <v>0.27070063694267515</v>
      </c>
      <c r="I373" s="49">
        <f t="shared" si="27"/>
        <v>0</v>
      </c>
    </row>
    <row r="374" spans="1:9" x14ac:dyDescent="0.25">
      <c r="A374" s="4">
        <v>371</v>
      </c>
      <c r="B374" s="45" t="s">
        <v>633</v>
      </c>
      <c r="C374" s="10" t="s">
        <v>641</v>
      </c>
      <c r="D374" s="4" t="s">
        <v>1698</v>
      </c>
      <c r="E374" s="10">
        <v>700</v>
      </c>
      <c r="F374" s="10">
        <v>10</v>
      </c>
      <c r="G374" s="10">
        <v>2</v>
      </c>
      <c r="H374" s="49">
        <f t="shared" si="26"/>
        <v>1.4285714285714285E-2</v>
      </c>
      <c r="I374" s="49">
        <f t="shared" si="27"/>
        <v>2.8571428571428571E-3</v>
      </c>
    </row>
    <row r="375" spans="1:9" x14ac:dyDescent="0.25">
      <c r="A375" s="4">
        <v>372</v>
      </c>
      <c r="B375" s="45" t="s">
        <v>633</v>
      </c>
      <c r="C375" s="10" t="s">
        <v>640</v>
      </c>
      <c r="D375" s="4" t="s">
        <v>1698</v>
      </c>
      <c r="E375" s="10">
        <v>670</v>
      </c>
      <c r="F375" s="10">
        <v>17</v>
      </c>
      <c r="G375" s="10">
        <v>7</v>
      </c>
      <c r="H375" s="49">
        <f t="shared" si="26"/>
        <v>2.5373134328358207E-2</v>
      </c>
      <c r="I375" s="49">
        <f t="shared" si="27"/>
        <v>1.0447761194029851E-2</v>
      </c>
    </row>
    <row r="376" spans="1:9" x14ac:dyDescent="0.25">
      <c r="A376" s="4">
        <v>373</v>
      </c>
      <c r="B376" s="45" t="s">
        <v>633</v>
      </c>
      <c r="C376" s="10" t="s">
        <v>639</v>
      </c>
      <c r="D376" s="4" t="s">
        <v>1698</v>
      </c>
      <c r="E376" s="10">
        <v>440</v>
      </c>
      <c r="F376" s="10">
        <v>183</v>
      </c>
      <c r="G376" s="10">
        <v>1</v>
      </c>
      <c r="H376" s="49">
        <f t="shared" si="26"/>
        <v>0.41590909090909089</v>
      </c>
      <c r="I376" s="49">
        <f t="shared" si="27"/>
        <v>2.2727272727272726E-3</v>
      </c>
    </row>
    <row r="377" spans="1:9" x14ac:dyDescent="0.25">
      <c r="A377" s="4">
        <v>374</v>
      </c>
      <c r="B377" s="45" t="s">
        <v>633</v>
      </c>
      <c r="C377" s="10" t="s">
        <v>645</v>
      </c>
      <c r="D377" s="4" t="s">
        <v>1698</v>
      </c>
      <c r="E377" s="10">
        <v>630</v>
      </c>
      <c r="F377" s="10">
        <v>10</v>
      </c>
      <c r="G377" s="10">
        <v>0</v>
      </c>
      <c r="H377" s="49">
        <f t="shared" si="26"/>
        <v>1.5873015873015872E-2</v>
      </c>
      <c r="I377" s="49">
        <f t="shared" si="27"/>
        <v>0</v>
      </c>
    </row>
    <row r="378" spans="1:9" x14ac:dyDescent="0.25">
      <c r="A378" s="4">
        <v>375</v>
      </c>
      <c r="B378" s="45" t="s">
        <v>633</v>
      </c>
      <c r="C378" s="10" t="s">
        <v>644</v>
      </c>
      <c r="D378" s="4" t="s">
        <v>1698</v>
      </c>
      <c r="E378" s="10">
        <v>831</v>
      </c>
      <c r="F378" s="10">
        <v>31</v>
      </c>
      <c r="G378" s="10">
        <v>3</v>
      </c>
      <c r="H378" s="49">
        <f t="shared" si="26"/>
        <v>3.7304452466907341E-2</v>
      </c>
      <c r="I378" s="49">
        <f t="shared" si="27"/>
        <v>3.6101083032490976E-3</v>
      </c>
    </row>
    <row r="379" spans="1:9" x14ac:dyDescent="0.25">
      <c r="A379" s="4">
        <v>376</v>
      </c>
      <c r="B379" s="45" t="s">
        <v>633</v>
      </c>
      <c r="C379" s="10" t="s">
        <v>660</v>
      </c>
      <c r="D379" s="4" t="s">
        <v>1698</v>
      </c>
      <c r="E379" s="10">
        <v>635</v>
      </c>
      <c r="F379" s="10">
        <v>7</v>
      </c>
      <c r="G379" s="10">
        <v>0</v>
      </c>
      <c r="H379" s="49">
        <f t="shared" si="26"/>
        <v>1.1023622047244094E-2</v>
      </c>
      <c r="I379" s="49">
        <f t="shared" si="27"/>
        <v>0</v>
      </c>
    </row>
    <row r="380" spans="1:9" x14ac:dyDescent="0.25">
      <c r="A380" s="4">
        <v>377</v>
      </c>
      <c r="B380" s="45" t="s">
        <v>633</v>
      </c>
      <c r="C380" s="10" t="s">
        <v>636</v>
      </c>
      <c r="D380" s="4" t="s">
        <v>1698</v>
      </c>
      <c r="E380" s="10">
        <v>855</v>
      </c>
      <c r="F380" s="10">
        <v>283</v>
      </c>
      <c r="G380" s="10">
        <v>2</v>
      </c>
      <c r="H380" s="49">
        <f t="shared" si="26"/>
        <v>0.33099415204678362</v>
      </c>
      <c r="I380" s="49">
        <f t="shared" si="27"/>
        <v>2.3391812865497076E-3</v>
      </c>
    </row>
    <row r="381" spans="1:9" x14ac:dyDescent="0.25">
      <c r="A381" s="4">
        <v>378</v>
      </c>
      <c r="B381" s="45" t="s">
        <v>108</v>
      </c>
      <c r="C381" s="10" t="s">
        <v>119</v>
      </c>
      <c r="D381" s="4" t="s">
        <v>1698</v>
      </c>
      <c r="E381" s="10">
        <v>1861</v>
      </c>
      <c r="F381" s="10">
        <v>417</v>
      </c>
      <c r="G381" s="10">
        <v>3</v>
      </c>
      <c r="H381" s="49">
        <f t="shared" si="26"/>
        <v>0.22407307898979043</v>
      </c>
      <c r="I381" s="49">
        <f t="shared" si="27"/>
        <v>1.6120365394948952E-3</v>
      </c>
    </row>
    <row r="382" spans="1:9" x14ac:dyDescent="0.25">
      <c r="A382" s="4">
        <v>379</v>
      </c>
      <c r="B382" s="45" t="s">
        <v>108</v>
      </c>
      <c r="C382" s="10" t="s">
        <v>122</v>
      </c>
      <c r="D382" s="4" t="s">
        <v>1698</v>
      </c>
      <c r="E382" s="10">
        <v>745</v>
      </c>
      <c r="F382" s="10">
        <v>322</v>
      </c>
      <c r="G382" s="10">
        <v>38</v>
      </c>
      <c r="H382" s="49">
        <f t="shared" si="26"/>
        <v>0.43221476510067114</v>
      </c>
      <c r="I382" s="49">
        <f t="shared" si="27"/>
        <v>5.1006711409395972E-2</v>
      </c>
    </row>
    <row r="383" spans="1:9" x14ac:dyDescent="0.25">
      <c r="A383" s="4">
        <v>380</v>
      </c>
      <c r="B383" s="45" t="s">
        <v>108</v>
      </c>
      <c r="C383" s="10" t="s">
        <v>113</v>
      </c>
      <c r="D383" s="4" t="s">
        <v>1698</v>
      </c>
      <c r="E383" s="10">
        <v>1974</v>
      </c>
      <c r="F383" s="10">
        <v>22</v>
      </c>
      <c r="G383" s="10">
        <v>0</v>
      </c>
      <c r="H383" s="49">
        <f t="shared" si="26"/>
        <v>1.1144883485309016E-2</v>
      </c>
      <c r="I383" s="49">
        <f t="shared" si="27"/>
        <v>0</v>
      </c>
    </row>
    <row r="384" spans="1:9" x14ac:dyDescent="0.25">
      <c r="A384" s="4">
        <v>381</v>
      </c>
      <c r="B384" s="45" t="s">
        <v>108</v>
      </c>
      <c r="C384" s="10" t="s">
        <v>110</v>
      </c>
      <c r="D384" s="4" t="s">
        <v>1701</v>
      </c>
      <c r="E384" s="10">
        <v>4</v>
      </c>
      <c r="F384" s="10">
        <v>1</v>
      </c>
      <c r="G384" s="10">
        <v>0</v>
      </c>
      <c r="H384" s="49">
        <f t="shared" si="26"/>
        <v>0.25</v>
      </c>
      <c r="I384" s="49">
        <f t="shared" si="27"/>
        <v>0</v>
      </c>
    </row>
    <row r="385" spans="1:9" x14ac:dyDescent="0.25">
      <c r="A385" s="4">
        <v>382</v>
      </c>
      <c r="B385" s="45" t="s">
        <v>108</v>
      </c>
      <c r="C385" s="10" t="s">
        <v>112</v>
      </c>
      <c r="D385" s="4" t="s">
        <v>1698</v>
      </c>
      <c r="E385" s="10">
        <v>444</v>
      </c>
      <c r="F385" s="10">
        <v>1</v>
      </c>
      <c r="G385" s="10">
        <v>0</v>
      </c>
      <c r="H385" s="49">
        <f t="shared" si="26"/>
        <v>2.2522522522522522E-3</v>
      </c>
      <c r="I385" s="49">
        <f t="shared" si="27"/>
        <v>0</v>
      </c>
    </row>
    <row r="386" spans="1:9" x14ac:dyDescent="0.25">
      <c r="A386" s="4">
        <v>383</v>
      </c>
      <c r="B386" s="45" t="s">
        <v>108</v>
      </c>
      <c r="C386" s="10" t="s">
        <v>116</v>
      </c>
      <c r="D386" s="4" t="s">
        <v>1701</v>
      </c>
      <c r="E386" s="10">
        <v>1506</v>
      </c>
      <c r="F386" s="10">
        <v>3</v>
      </c>
      <c r="G386" s="10">
        <v>0</v>
      </c>
      <c r="H386" s="49">
        <f t="shared" si="26"/>
        <v>1.9920318725099601E-3</v>
      </c>
      <c r="I386" s="49">
        <f t="shared" si="27"/>
        <v>0</v>
      </c>
    </row>
    <row r="387" spans="1:9" x14ac:dyDescent="0.25">
      <c r="A387" s="4">
        <v>384</v>
      </c>
      <c r="B387" s="45" t="s">
        <v>108</v>
      </c>
      <c r="C387" s="10" t="s">
        <v>114</v>
      </c>
      <c r="D387" s="4" t="s">
        <v>1701</v>
      </c>
      <c r="E387" s="10">
        <v>2103</v>
      </c>
      <c r="F387" s="10">
        <v>10</v>
      </c>
      <c r="G387" s="10">
        <v>5</v>
      </c>
      <c r="H387" s="49">
        <f t="shared" si="26"/>
        <v>4.7551117451260106E-3</v>
      </c>
      <c r="I387" s="49">
        <f t="shared" si="27"/>
        <v>2.3775558725630053E-3</v>
      </c>
    </row>
    <row r="388" spans="1:9" x14ac:dyDescent="0.25">
      <c r="A388" s="4">
        <v>385</v>
      </c>
      <c r="B388" s="45" t="s">
        <v>108</v>
      </c>
      <c r="C388" s="10" t="s">
        <v>127</v>
      </c>
      <c r="D388" s="4" t="s">
        <v>1698</v>
      </c>
      <c r="E388" s="10">
        <v>2329</v>
      </c>
      <c r="F388" s="10">
        <v>714</v>
      </c>
      <c r="G388" s="10">
        <v>0</v>
      </c>
      <c r="H388" s="49">
        <f t="shared" si="26"/>
        <v>0.30656934306569344</v>
      </c>
      <c r="I388" s="49">
        <f t="shared" si="27"/>
        <v>0</v>
      </c>
    </row>
    <row r="389" spans="1:9" x14ac:dyDescent="0.25">
      <c r="A389" s="4">
        <v>386</v>
      </c>
      <c r="B389" s="45" t="s">
        <v>108</v>
      </c>
      <c r="C389" s="10" t="s">
        <v>129</v>
      </c>
      <c r="D389" s="4" t="s">
        <v>1701</v>
      </c>
      <c r="E389" s="10">
        <v>497</v>
      </c>
      <c r="F389" s="10">
        <v>1</v>
      </c>
      <c r="G389" s="10">
        <v>0</v>
      </c>
      <c r="H389" s="49">
        <f t="shared" si="26"/>
        <v>2.012072434607646E-3</v>
      </c>
      <c r="I389" s="49">
        <f t="shared" si="27"/>
        <v>0</v>
      </c>
    </row>
    <row r="390" spans="1:9" x14ac:dyDescent="0.25">
      <c r="A390" s="4">
        <v>387</v>
      </c>
      <c r="B390" s="45" t="s">
        <v>108</v>
      </c>
      <c r="C390" s="10" t="s">
        <v>109</v>
      </c>
      <c r="D390" s="4" t="s">
        <v>1698</v>
      </c>
      <c r="E390" s="10">
        <v>877</v>
      </c>
      <c r="F390" s="10">
        <v>191</v>
      </c>
      <c r="G390" s="10">
        <v>0</v>
      </c>
      <c r="H390" s="49">
        <f t="shared" si="26"/>
        <v>0.217787913340935</v>
      </c>
      <c r="I390" s="49">
        <f t="shared" si="27"/>
        <v>0</v>
      </c>
    </row>
    <row r="391" spans="1:9" x14ac:dyDescent="0.25">
      <c r="A391" s="4">
        <v>388</v>
      </c>
      <c r="B391" s="45" t="s">
        <v>108</v>
      </c>
      <c r="C391" s="10" t="s">
        <v>111</v>
      </c>
      <c r="D391" s="4" t="s">
        <v>1701</v>
      </c>
      <c r="E391" s="10">
        <v>412</v>
      </c>
      <c r="F391" s="10">
        <v>2</v>
      </c>
      <c r="G391" s="10">
        <v>1</v>
      </c>
      <c r="H391" s="49">
        <f t="shared" si="26"/>
        <v>4.8543689320388345E-3</v>
      </c>
      <c r="I391" s="49">
        <f t="shared" si="27"/>
        <v>2.4271844660194173E-3</v>
      </c>
    </row>
    <row r="392" spans="1:9" x14ac:dyDescent="0.25">
      <c r="A392" s="4">
        <v>389</v>
      </c>
      <c r="B392" s="45" t="s">
        <v>108</v>
      </c>
      <c r="C392" s="10" t="s">
        <v>133</v>
      </c>
      <c r="D392" s="4" t="s">
        <v>1701</v>
      </c>
      <c r="E392" s="10">
        <v>139</v>
      </c>
      <c r="F392" s="10">
        <v>0</v>
      </c>
      <c r="G392" s="10">
        <v>0</v>
      </c>
      <c r="H392" s="49">
        <f t="shared" si="26"/>
        <v>0</v>
      </c>
      <c r="I392" s="49">
        <f t="shared" si="27"/>
        <v>0</v>
      </c>
    </row>
    <row r="393" spans="1:9" x14ac:dyDescent="0.25">
      <c r="A393" s="4">
        <v>390</v>
      </c>
      <c r="B393" s="45" t="s">
        <v>108</v>
      </c>
      <c r="C393" s="10" t="s">
        <v>125</v>
      </c>
      <c r="D393" s="4" t="s">
        <v>1698</v>
      </c>
      <c r="E393" s="10">
        <v>1342</v>
      </c>
      <c r="F393" s="10">
        <v>40</v>
      </c>
      <c r="G393" s="10">
        <v>0</v>
      </c>
      <c r="H393" s="49">
        <f t="shared" si="26"/>
        <v>2.9806259314456036E-2</v>
      </c>
      <c r="I393" s="49">
        <f t="shared" si="27"/>
        <v>0</v>
      </c>
    </row>
    <row r="394" spans="1:9" x14ac:dyDescent="0.25">
      <c r="A394" s="4">
        <v>391</v>
      </c>
      <c r="B394" s="45" t="s">
        <v>108</v>
      </c>
      <c r="C394" s="10" t="s">
        <v>124</v>
      </c>
      <c r="D394" s="4" t="s">
        <v>1698</v>
      </c>
      <c r="E394" s="10">
        <v>1048</v>
      </c>
      <c r="F394" s="10">
        <v>8</v>
      </c>
      <c r="G394" s="10">
        <v>2</v>
      </c>
      <c r="H394" s="49">
        <f t="shared" si="26"/>
        <v>7.6335877862595417E-3</v>
      </c>
      <c r="I394" s="49">
        <f t="shared" si="27"/>
        <v>1.9083969465648854E-3</v>
      </c>
    </row>
    <row r="395" spans="1:9" x14ac:dyDescent="0.25">
      <c r="A395" s="4">
        <v>392</v>
      </c>
      <c r="B395" s="45" t="s">
        <v>108</v>
      </c>
      <c r="C395" s="10" t="s">
        <v>117</v>
      </c>
      <c r="D395" s="4" t="s">
        <v>1698</v>
      </c>
      <c r="E395" s="10">
        <v>981</v>
      </c>
      <c r="F395" s="10">
        <v>4</v>
      </c>
      <c r="G395" s="10">
        <v>9</v>
      </c>
      <c r="H395" s="49">
        <f t="shared" si="26"/>
        <v>4.0774719673802246E-3</v>
      </c>
      <c r="I395" s="49">
        <f t="shared" si="27"/>
        <v>9.1743119266055051E-3</v>
      </c>
    </row>
    <row r="396" spans="1:9" x14ac:dyDescent="0.25">
      <c r="A396" s="4">
        <v>393</v>
      </c>
      <c r="B396" s="45" t="s">
        <v>108</v>
      </c>
      <c r="C396" s="10" t="s">
        <v>123</v>
      </c>
      <c r="D396" s="4" t="s">
        <v>1698</v>
      </c>
      <c r="E396" s="10">
        <v>750</v>
      </c>
      <c r="F396" s="10">
        <v>20</v>
      </c>
      <c r="G396" s="10">
        <v>9</v>
      </c>
      <c r="H396" s="49">
        <f t="shared" si="26"/>
        <v>2.6666666666666668E-2</v>
      </c>
      <c r="I396" s="49">
        <f t="shared" si="27"/>
        <v>1.2E-2</v>
      </c>
    </row>
    <row r="397" spans="1:9" x14ac:dyDescent="0.25">
      <c r="A397" s="4">
        <v>394</v>
      </c>
      <c r="B397" s="45" t="s">
        <v>108</v>
      </c>
      <c r="C397" s="10" t="s">
        <v>120</v>
      </c>
      <c r="D397" s="4" t="s">
        <v>1698</v>
      </c>
      <c r="E397" s="10">
        <v>1427</v>
      </c>
      <c r="F397" s="10">
        <v>323</v>
      </c>
      <c r="G397" s="10">
        <v>19</v>
      </c>
      <c r="H397" s="49">
        <f t="shared" si="26"/>
        <v>0.22634898388227051</v>
      </c>
      <c r="I397" s="49">
        <f t="shared" si="27"/>
        <v>1.3314646110721794E-2</v>
      </c>
    </row>
    <row r="398" spans="1:9" x14ac:dyDescent="0.25">
      <c r="A398" s="4">
        <v>395</v>
      </c>
      <c r="B398" s="45" t="s">
        <v>108</v>
      </c>
      <c r="C398" s="10" t="s">
        <v>115</v>
      </c>
      <c r="D398" s="4" t="s">
        <v>1701</v>
      </c>
      <c r="E398" s="10">
        <v>914</v>
      </c>
      <c r="F398" s="10">
        <v>1</v>
      </c>
      <c r="G398" s="10">
        <v>0</v>
      </c>
      <c r="H398" s="49">
        <f t="shared" si="26"/>
        <v>1.0940919037199124E-3</v>
      </c>
      <c r="I398" s="49">
        <f t="shared" si="27"/>
        <v>0</v>
      </c>
    </row>
    <row r="399" spans="1:9" x14ac:dyDescent="0.25">
      <c r="A399" s="4">
        <v>396</v>
      </c>
      <c r="B399" s="45" t="s">
        <v>108</v>
      </c>
      <c r="C399" s="10" t="s">
        <v>121</v>
      </c>
      <c r="D399" s="4" t="s">
        <v>1698</v>
      </c>
      <c r="E399" s="10">
        <v>1562</v>
      </c>
      <c r="F399" s="10">
        <v>308</v>
      </c>
      <c r="G399" s="10">
        <v>1</v>
      </c>
      <c r="H399" s="49">
        <f t="shared" si="26"/>
        <v>0.19718309859154928</v>
      </c>
      <c r="I399" s="49">
        <f t="shared" si="27"/>
        <v>6.4020486555697821E-4</v>
      </c>
    </row>
    <row r="400" spans="1:9" x14ac:dyDescent="0.25">
      <c r="A400" s="4">
        <v>397</v>
      </c>
      <c r="B400" s="45" t="s">
        <v>108</v>
      </c>
      <c r="C400" s="10" t="s">
        <v>130</v>
      </c>
      <c r="D400" s="4" t="s">
        <v>1701</v>
      </c>
      <c r="E400" s="10">
        <v>579</v>
      </c>
      <c r="F400" s="10">
        <v>1</v>
      </c>
      <c r="G400" s="10">
        <v>0</v>
      </c>
      <c r="H400" s="49">
        <f t="shared" si="26"/>
        <v>1.7271157167530224E-3</v>
      </c>
      <c r="I400" s="49">
        <f t="shared" si="27"/>
        <v>0</v>
      </c>
    </row>
    <row r="401" spans="1:9" x14ac:dyDescent="0.25">
      <c r="A401" s="4">
        <v>398</v>
      </c>
      <c r="B401" s="45" t="s">
        <v>108</v>
      </c>
      <c r="C401" s="10" t="s">
        <v>126</v>
      </c>
      <c r="D401" s="4" t="s">
        <v>1701</v>
      </c>
      <c r="E401" s="10">
        <v>0</v>
      </c>
      <c r="F401" s="10">
        <v>0</v>
      </c>
      <c r="G401" s="10">
        <v>0</v>
      </c>
      <c r="H401" s="49"/>
      <c r="I401" s="49"/>
    </row>
    <row r="402" spans="1:9" x14ac:dyDescent="0.25">
      <c r="A402" s="4">
        <v>399</v>
      </c>
      <c r="B402" s="45" t="s">
        <v>108</v>
      </c>
      <c r="C402" s="10" t="s">
        <v>118</v>
      </c>
      <c r="D402" s="4" t="s">
        <v>1701</v>
      </c>
      <c r="E402" s="10">
        <v>943</v>
      </c>
      <c r="F402" s="10">
        <v>244</v>
      </c>
      <c r="G402" s="10">
        <v>210</v>
      </c>
      <c r="H402" s="49">
        <f t="shared" ref="H402:H433" si="28">F402/E402</f>
        <v>0.25874867444326616</v>
      </c>
      <c r="I402" s="49">
        <f t="shared" ref="I402:I433" si="29">G402/E402</f>
        <v>0.22269353128313893</v>
      </c>
    </row>
    <row r="403" spans="1:9" x14ac:dyDescent="0.25">
      <c r="A403" s="4">
        <v>400</v>
      </c>
      <c r="B403" s="45" t="s">
        <v>108</v>
      </c>
      <c r="C403" s="10" t="s">
        <v>131</v>
      </c>
      <c r="D403" s="4" t="s">
        <v>1701</v>
      </c>
      <c r="E403" s="10">
        <v>3747</v>
      </c>
      <c r="F403" s="10">
        <v>1466</v>
      </c>
      <c r="G403" s="10">
        <v>58</v>
      </c>
      <c r="H403" s="49">
        <f t="shared" si="28"/>
        <v>0.39124633039765144</v>
      </c>
      <c r="I403" s="49">
        <f t="shared" si="29"/>
        <v>1.547904990659194E-2</v>
      </c>
    </row>
    <row r="404" spans="1:9" x14ac:dyDescent="0.25">
      <c r="A404" s="4">
        <v>401</v>
      </c>
      <c r="B404" s="45" t="s">
        <v>108</v>
      </c>
      <c r="C404" s="10" t="s">
        <v>128</v>
      </c>
      <c r="D404" s="4" t="s">
        <v>1698</v>
      </c>
      <c r="E404" s="10">
        <v>1454</v>
      </c>
      <c r="F404" s="10">
        <v>11</v>
      </c>
      <c r="G404" s="10">
        <v>3</v>
      </c>
      <c r="H404" s="49">
        <f t="shared" si="28"/>
        <v>7.5653370013755161E-3</v>
      </c>
      <c r="I404" s="49">
        <f t="shared" si="29"/>
        <v>2.0632737276478678E-3</v>
      </c>
    </row>
    <row r="405" spans="1:9" x14ac:dyDescent="0.25">
      <c r="A405" s="4">
        <v>402</v>
      </c>
      <c r="B405" s="45" t="s">
        <v>108</v>
      </c>
      <c r="C405" s="10" t="s">
        <v>132</v>
      </c>
      <c r="D405" s="4" t="s">
        <v>1698</v>
      </c>
      <c r="E405" s="10">
        <v>2032</v>
      </c>
      <c r="F405" s="10">
        <v>4</v>
      </c>
      <c r="G405" s="10">
        <v>0</v>
      </c>
      <c r="H405" s="49">
        <f t="shared" si="28"/>
        <v>1.968503937007874E-3</v>
      </c>
      <c r="I405" s="49">
        <f t="shared" si="29"/>
        <v>0</v>
      </c>
    </row>
    <row r="406" spans="1:9" x14ac:dyDescent="0.25">
      <c r="A406" s="4">
        <v>403</v>
      </c>
      <c r="B406" s="45" t="s">
        <v>134</v>
      </c>
      <c r="C406" s="10" t="s">
        <v>147</v>
      </c>
      <c r="D406" s="4" t="s">
        <v>1698</v>
      </c>
      <c r="E406" s="10">
        <v>498</v>
      </c>
      <c r="F406" s="10">
        <v>0</v>
      </c>
      <c r="G406" s="10">
        <v>0</v>
      </c>
      <c r="H406" s="49">
        <f t="shared" si="28"/>
        <v>0</v>
      </c>
      <c r="I406" s="49">
        <f t="shared" si="29"/>
        <v>0</v>
      </c>
    </row>
    <row r="407" spans="1:9" x14ac:dyDescent="0.25">
      <c r="A407" s="4">
        <v>404</v>
      </c>
      <c r="B407" s="45" t="s">
        <v>134</v>
      </c>
      <c r="C407" s="10" t="s">
        <v>146</v>
      </c>
      <c r="D407" s="4" t="s">
        <v>1698</v>
      </c>
      <c r="E407" s="10">
        <v>678</v>
      </c>
      <c r="F407" s="10">
        <v>128</v>
      </c>
      <c r="G407" s="10">
        <v>0</v>
      </c>
      <c r="H407" s="49">
        <f t="shared" si="28"/>
        <v>0.1887905604719764</v>
      </c>
      <c r="I407" s="49">
        <f t="shared" si="29"/>
        <v>0</v>
      </c>
    </row>
    <row r="408" spans="1:9" x14ac:dyDescent="0.25">
      <c r="A408" s="4">
        <v>405</v>
      </c>
      <c r="B408" s="45" t="s">
        <v>134</v>
      </c>
      <c r="C408" s="10" t="s">
        <v>150</v>
      </c>
      <c r="D408" s="4" t="s">
        <v>1698</v>
      </c>
      <c r="E408" s="10">
        <v>442</v>
      </c>
      <c r="F408" s="10">
        <v>4</v>
      </c>
      <c r="G408" s="10">
        <v>4</v>
      </c>
      <c r="H408" s="49">
        <f t="shared" si="28"/>
        <v>9.0497737556561094E-3</v>
      </c>
      <c r="I408" s="49">
        <f t="shared" si="29"/>
        <v>9.0497737556561094E-3</v>
      </c>
    </row>
    <row r="409" spans="1:9" x14ac:dyDescent="0.25">
      <c r="A409" s="4">
        <v>406</v>
      </c>
      <c r="B409" s="45" t="s">
        <v>134</v>
      </c>
      <c r="C409" s="10" t="s">
        <v>152</v>
      </c>
      <c r="D409" s="4" t="s">
        <v>1698</v>
      </c>
      <c r="E409" s="10">
        <v>420</v>
      </c>
      <c r="F409" s="10">
        <v>85</v>
      </c>
      <c r="G409" s="10">
        <v>0</v>
      </c>
      <c r="H409" s="49">
        <f t="shared" si="28"/>
        <v>0.20238095238095238</v>
      </c>
      <c r="I409" s="49">
        <f t="shared" si="29"/>
        <v>0</v>
      </c>
    </row>
    <row r="410" spans="1:9" x14ac:dyDescent="0.25">
      <c r="A410" s="4">
        <v>407</v>
      </c>
      <c r="B410" s="45" t="s">
        <v>134</v>
      </c>
      <c r="C410" s="10" t="s">
        <v>158</v>
      </c>
      <c r="D410" s="4" t="s">
        <v>1698</v>
      </c>
      <c r="E410" s="10">
        <v>730</v>
      </c>
      <c r="F410" s="10">
        <v>370</v>
      </c>
      <c r="G410" s="10">
        <v>0</v>
      </c>
      <c r="H410" s="49">
        <f t="shared" si="28"/>
        <v>0.50684931506849318</v>
      </c>
      <c r="I410" s="49">
        <f t="shared" si="29"/>
        <v>0</v>
      </c>
    </row>
    <row r="411" spans="1:9" x14ac:dyDescent="0.25">
      <c r="A411" s="4">
        <v>408</v>
      </c>
      <c r="B411" s="45" t="s">
        <v>134</v>
      </c>
      <c r="C411" s="10" t="s">
        <v>154</v>
      </c>
      <c r="D411" s="4" t="s">
        <v>1698</v>
      </c>
      <c r="E411" s="10">
        <v>710</v>
      </c>
      <c r="F411" s="10">
        <v>8</v>
      </c>
      <c r="G411" s="10">
        <v>8</v>
      </c>
      <c r="H411" s="49">
        <f t="shared" si="28"/>
        <v>1.1267605633802818E-2</v>
      </c>
      <c r="I411" s="49">
        <f t="shared" si="29"/>
        <v>1.1267605633802818E-2</v>
      </c>
    </row>
    <row r="412" spans="1:9" x14ac:dyDescent="0.25">
      <c r="A412" s="4">
        <v>409</v>
      </c>
      <c r="B412" s="45" t="s">
        <v>134</v>
      </c>
      <c r="C412" s="10" t="s">
        <v>160</v>
      </c>
      <c r="D412" s="4" t="s">
        <v>1698</v>
      </c>
      <c r="E412" s="10">
        <v>376</v>
      </c>
      <c r="F412" s="10">
        <v>11</v>
      </c>
      <c r="G412" s="10">
        <v>0</v>
      </c>
      <c r="H412" s="49">
        <f t="shared" si="28"/>
        <v>2.9255319148936171E-2</v>
      </c>
      <c r="I412" s="49">
        <f t="shared" si="29"/>
        <v>0</v>
      </c>
    </row>
    <row r="413" spans="1:9" x14ac:dyDescent="0.25">
      <c r="A413" s="4">
        <v>410</v>
      </c>
      <c r="B413" s="45" t="s">
        <v>134</v>
      </c>
      <c r="C413" s="10" t="s">
        <v>161</v>
      </c>
      <c r="D413" s="4" t="s">
        <v>1698</v>
      </c>
      <c r="E413" s="10">
        <v>491</v>
      </c>
      <c r="F413" s="10">
        <v>3</v>
      </c>
      <c r="G413" s="10">
        <v>0</v>
      </c>
      <c r="H413" s="49">
        <f t="shared" si="28"/>
        <v>6.1099796334012219E-3</v>
      </c>
      <c r="I413" s="49">
        <f t="shared" si="29"/>
        <v>0</v>
      </c>
    </row>
    <row r="414" spans="1:9" x14ac:dyDescent="0.25">
      <c r="A414" s="4">
        <v>411</v>
      </c>
      <c r="B414" s="45" t="s">
        <v>134</v>
      </c>
      <c r="C414" s="10" t="s">
        <v>159</v>
      </c>
      <c r="D414" s="4" t="s">
        <v>1698</v>
      </c>
      <c r="E414" s="10">
        <v>475</v>
      </c>
      <c r="F414" s="10">
        <v>94</v>
      </c>
      <c r="G414" s="10">
        <v>0</v>
      </c>
      <c r="H414" s="49">
        <f t="shared" si="28"/>
        <v>0.19789473684210526</v>
      </c>
      <c r="I414" s="49">
        <f t="shared" si="29"/>
        <v>0</v>
      </c>
    </row>
    <row r="415" spans="1:9" x14ac:dyDescent="0.25">
      <c r="A415" s="4">
        <v>412</v>
      </c>
      <c r="B415" s="45" t="s">
        <v>134</v>
      </c>
      <c r="C415" s="10" t="s">
        <v>139</v>
      </c>
      <c r="D415" s="4" t="s">
        <v>1698</v>
      </c>
      <c r="E415" s="10">
        <v>792</v>
      </c>
      <c r="F415" s="10">
        <v>386</v>
      </c>
      <c r="G415" s="10">
        <v>0</v>
      </c>
      <c r="H415" s="49">
        <f t="shared" si="28"/>
        <v>0.48737373737373735</v>
      </c>
      <c r="I415" s="49">
        <f t="shared" si="29"/>
        <v>0</v>
      </c>
    </row>
    <row r="416" spans="1:9" x14ac:dyDescent="0.25">
      <c r="A416" s="4">
        <v>413</v>
      </c>
      <c r="B416" s="45" t="s">
        <v>134</v>
      </c>
      <c r="C416" s="10" t="s">
        <v>140</v>
      </c>
      <c r="D416" s="4" t="s">
        <v>1698</v>
      </c>
      <c r="E416" s="10">
        <v>593</v>
      </c>
      <c r="F416" s="10">
        <v>0</v>
      </c>
      <c r="G416" s="10">
        <v>0</v>
      </c>
      <c r="H416" s="49">
        <f t="shared" si="28"/>
        <v>0</v>
      </c>
      <c r="I416" s="49">
        <f t="shared" si="29"/>
        <v>0</v>
      </c>
    </row>
    <row r="417" spans="1:9" x14ac:dyDescent="0.25">
      <c r="A417" s="4">
        <v>414</v>
      </c>
      <c r="B417" s="45" t="s">
        <v>134</v>
      </c>
      <c r="C417" s="10" t="s">
        <v>148</v>
      </c>
      <c r="D417" s="4" t="s">
        <v>1698</v>
      </c>
      <c r="E417" s="10">
        <v>794</v>
      </c>
      <c r="F417" s="10">
        <v>0</v>
      </c>
      <c r="G417" s="10">
        <v>0</v>
      </c>
      <c r="H417" s="49">
        <f t="shared" si="28"/>
        <v>0</v>
      </c>
      <c r="I417" s="49">
        <f t="shared" si="29"/>
        <v>0</v>
      </c>
    </row>
    <row r="418" spans="1:9" x14ac:dyDescent="0.25">
      <c r="A418" s="4">
        <v>415</v>
      </c>
      <c r="B418" s="45" t="s">
        <v>134</v>
      </c>
      <c r="C418" s="10" t="s">
        <v>163</v>
      </c>
      <c r="D418" s="4" t="s">
        <v>1698</v>
      </c>
      <c r="E418" s="10">
        <v>583</v>
      </c>
      <c r="F418" s="10">
        <v>3</v>
      </c>
      <c r="G418" s="10">
        <v>0</v>
      </c>
      <c r="H418" s="49">
        <f t="shared" si="28"/>
        <v>5.1457975986277877E-3</v>
      </c>
      <c r="I418" s="49">
        <f t="shared" si="29"/>
        <v>0</v>
      </c>
    </row>
    <row r="419" spans="1:9" x14ac:dyDescent="0.25">
      <c r="A419" s="4">
        <v>416</v>
      </c>
      <c r="B419" s="45" t="s">
        <v>134</v>
      </c>
      <c r="C419" s="10" t="s">
        <v>149</v>
      </c>
      <c r="D419" s="4" t="s">
        <v>1698</v>
      </c>
      <c r="E419" s="10">
        <v>856</v>
      </c>
      <c r="F419" s="10">
        <v>1</v>
      </c>
      <c r="G419" s="10">
        <v>0</v>
      </c>
      <c r="H419" s="49">
        <f t="shared" si="28"/>
        <v>1.1682242990654205E-3</v>
      </c>
      <c r="I419" s="49">
        <f t="shared" si="29"/>
        <v>0</v>
      </c>
    </row>
    <row r="420" spans="1:9" x14ac:dyDescent="0.25">
      <c r="A420" s="4">
        <v>417</v>
      </c>
      <c r="B420" s="45" t="s">
        <v>134</v>
      </c>
      <c r="C420" s="10" t="s">
        <v>151</v>
      </c>
      <c r="D420" s="4" t="s">
        <v>1698</v>
      </c>
      <c r="E420" s="10">
        <v>326</v>
      </c>
      <c r="F420" s="10">
        <v>0</v>
      </c>
      <c r="G420" s="10">
        <v>0</v>
      </c>
      <c r="H420" s="49">
        <f t="shared" si="28"/>
        <v>0</v>
      </c>
      <c r="I420" s="49">
        <f t="shared" si="29"/>
        <v>0</v>
      </c>
    </row>
    <row r="421" spans="1:9" x14ac:dyDescent="0.25">
      <c r="A421" s="4">
        <v>418</v>
      </c>
      <c r="B421" s="45" t="s">
        <v>134</v>
      </c>
      <c r="C421" s="10" t="s">
        <v>162</v>
      </c>
      <c r="D421" s="4" t="s">
        <v>1698</v>
      </c>
      <c r="E421" s="10">
        <v>623</v>
      </c>
      <c r="F421" s="10">
        <v>234</v>
      </c>
      <c r="G421" s="10">
        <v>0</v>
      </c>
      <c r="H421" s="49">
        <f t="shared" si="28"/>
        <v>0.3756019261637239</v>
      </c>
      <c r="I421" s="49">
        <f t="shared" si="29"/>
        <v>0</v>
      </c>
    </row>
    <row r="422" spans="1:9" x14ac:dyDescent="0.25">
      <c r="A422" s="4">
        <v>419</v>
      </c>
      <c r="B422" s="45" t="s">
        <v>134</v>
      </c>
      <c r="C422" s="10" t="s">
        <v>137</v>
      </c>
      <c r="D422" s="4" t="s">
        <v>1698</v>
      </c>
      <c r="E422" s="10">
        <v>996</v>
      </c>
      <c r="F422" s="10">
        <v>426</v>
      </c>
      <c r="G422" s="10">
        <v>6</v>
      </c>
      <c r="H422" s="49">
        <f t="shared" si="28"/>
        <v>0.42771084337349397</v>
      </c>
      <c r="I422" s="49">
        <f t="shared" si="29"/>
        <v>6.024096385542169E-3</v>
      </c>
    </row>
    <row r="423" spans="1:9" x14ac:dyDescent="0.25">
      <c r="A423" s="4">
        <v>420</v>
      </c>
      <c r="B423" s="45" t="s">
        <v>134</v>
      </c>
      <c r="C423" s="10" t="s">
        <v>153</v>
      </c>
      <c r="D423" s="4" t="s">
        <v>1698</v>
      </c>
      <c r="E423" s="10">
        <v>1259</v>
      </c>
      <c r="F423" s="10">
        <v>524</v>
      </c>
      <c r="G423" s="10">
        <v>2</v>
      </c>
      <c r="H423" s="49">
        <f t="shared" si="28"/>
        <v>0.41620333598093723</v>
      </c>
      <c r="I423" s="49">
        <f t="shared" si="29"/>
        <v>1.5885623510722795E-3</v>
      </c>
    </row>
    <row r="424" spans="1:9" x14ac:dyDescent="0.25">
      <c r="A424" s="4">
        <v>421</v>
      </c>
      <c r="B424" s="45" t="s">
        <v>134</v>
      </c>
      <c r="C424" s="10" t="s">
        <v>141</v>
      </c>
      <c r="D424" s="4" t="s">
        <v>1698</v>
      </c>
      <c r="E424" s="10">
        <v>636</v>
      </c>
      <c r="F424" s="10">
        <v>2</v>
      </c>
      <c r="G424" s="10">
        <v>0</v>
      </c>
      <c r="H424" s="49">
        <f t="shared" si="28"/>
        <v>3.1446540880503146E-3</v>
      </c>
      <c r="I424" s="49">
        <f t="shared" si="29"/>
        <v>0</v>
      </c>
    </row>
    <row r="425" spans="1:9" x14ac:dyDescent="0.25">
      <c r="A425" s="4">
        <v>422</v>
      </c>
      <c r="B425" s="45" t="s">
        <v>134</v>
      </c>
      <c r="C425" s="10" t="s">
        <v>155</v>
      </c>
      <c r="D425" s="4" t="s">
        <v>1698</v>
      </c>
      <c r="E425" s="10">
        <v>227</v>
      </c>
      <c r="F425" s="10">
        <v>2</v>
      </c>
      <c r="G425" s="10">
        <v>0</v>
      </c>
      <c r="H425" s="49">
        <f t="shared" si="28"/>
        <v>8.8105726872246704E-3</v>
      </c>
      <c r="I425" s="49">
        <f t="shared" si="29"/>
        <v>0</v>
      </c>
    </row>
    <row r="426" spans="1:9" x14ac:dyDescent="0.25">
      <c r="A426" s="4">
        <v>423</v>
      </c>
      <c r="B426" s="45" t="s">
        <v>134</v>
      </c>
      <c r="C426" s="10" t="s">
        <v>156</v>
      </c>
      <c r="D426" s="4" t="s">
        <v>1698</v>
      </c>
      <c r="E426" s="10">
        <v>796</v>
      </c>
      <c r="F426" s="10">
        <v>570</v>
      </c>
      <c r="G426" s="10">
        <v>0</v>
      </c>
      <c r="H426" s="49">
        <f t="shared" si="28"/>
        <v>0.7160804020100503</v>
      </c>
      <c r="I426" s="49">
        <f t="shared" si="29"/>
        <v>0</v>
      </c>
    </row>
    <row r="427" spans="1:9" x14ac:dyDescent="0.25">
      <c r="A427" s="4">
        <v>424</v>
      </c>
      <c r="B427" s="45" t="s">
        <v>134</v>
      </c>
      <c r="C427" s="10" t="s">
        <v>157</v>
      </c>
      <c r="D427" s="4" t="s">
        <v>1698</v>
      </c>
      <c r="E427" s="10">
        <v>308</v>
      </c>
      <c r="F427" s="10">
        <v>182</v>
      </c>
      <c r="G427" s="10">
        <v>2</v>
      </c>
      <c r="H427" s="49">
        <f t="shared" si="28"/>
        <v>0.59090909090909094</v>
      </c>
      <c r="I427" s="49">
        <f t="shared" si="29"/>
        <v>6.4935064935064939E-3</v>
      </c>
    </row>
    <row r="428" spans="1:9" x14ac:dyDescent="0.25">
      <c r="A428" s="4">
        <v>425</v>
      </c>
      <c r="B428" s="45" t="s">
        <v>134</v>
      </c>
      <c r="C428" s="10" t="s">
        <v>135</v>
      </c>
      <c r="D428" s="4" t="s">
        <v>1698</v>
      </c>
      <c r="E428" s="10">
        <v>559</v>
      </c>
      <c r="F428" s="10">
        <v>7</v>
      </c>
      <c r="G428" s="10">
        <v>3</v>
      </c>
      <c r="H428" s="49">
        <f t="shared" si="28"/>
        <v>1.2522361359570662E-2</v>
      </c>
      <c r="I428" s="49">
        <f t="shared" si="29"/>
        <v>5.3667262969588547E-3</v>
      </c>
    </row>
    <row r="429" spans="1:9" x14ac:dyDescent="0.25">
      <c r="A429" s="4">
        <v>426</v>
      </c>
      <c r="B429" s="45" t="s">
        <v>134</v>
      </c>
      <c r="C429" s="10" t="s">
        <v>136</v>
      </c>
      <c r="D429" s="4" t="s">
        <v>1698</v>
      </c>
      <c r="E429" s="10">
        <v>745</v>
      </c>
      <c r="F429" s="10">
        <v>135</v>
      </c>
      <c r="G429" s="10">
        <v>0</v>
      </c>
      <c r="H429" s="49">
        <f t="shared" si="28"/>
        <v>0.18120805369127516</v>
      </c>
      <c r="I429" s="49">
        <f t="shared" si="29"/>
        <v>0</v>
      </c>
    </row>
    <row r="430" spans="1:9" x14ac:dyDescent="0.25">
      <c r="A430" s="4">
        <v>427</v>
      </c>
      <c r="B430" s="45" t="s">
        <v>134</v>
      </c>
      <c r="C430" s="10" t="s">
        <v>138</v>
      </c>
      <c r="D430" s="4" t="s">
        <v>1698</v>
      </c>
      <c r="E430" s="10">
        <v>686</v>
      </c>
      <c r="F430" s="10">
        <v>321</v>
      </c>
      <c r="G430" s="10">
        <v>1</v>
      </c>
      <c r="H430" s="49">
        <f t="shared" si="28"/>
        <v>0.46793002915451892</v>
      </c>
      <c r="I430" s="49">
        <f t="shared" si="29"/>
        <v>1.4577259475218659E-3</v>
      </c>
    </row>
    <row r="431" spans="1:9" x14ac:dyDescent="0.25">
      <c r="A431" s="4">
        <v>428</v>
      </c>
      <c r="B431" s="45" t="s">
        <v>134</v>
      </c>
      <c r="C431" s="10" t="s">
        <v>142</v>
      </c>
      <c r="D431" s="4" t="s">
        <v>1698</v>
      </c>
      <c r="E431" s="10">
        <v>709</v>
      </c>
      <c r="F431" s="10">
        <v>16</v>
      </c>
      <c r="G431" s="10">
        <v>0</v>
      </c>
      <c r="H431" s="49">
        <f t="shared" si="28"/>
        <v>2.2566995768688293E-2</v>
      </c>
      <c r="I431" s="49">
        <f t="shared" si="29"/>
        <v>0</v>
      </c>
    </row>
    <row r="432" spans="1:9" x14ac:dyDescent="0.25">
      <c r="A432" s="4">
        <v>429</v>
      </c>
      <c r="B432" s="45" t="s">
        <v>134</v>
      </c>
      <c r="C432" s="10" t="s">
        <v>145</v>
      </c>
      <c r="D432" s="4" t="s">
        <v>1698</v>
      </c>
      <c r="E432" s="10">
        <v>497</v>
      </c>
      <c r="F432" s="10">
        <v>0</v>
      </c>
      <c r="G432" s="10">
        <v>0</v>
      </c>
      <c r="H432" s="49">
        <f t="shared" si="28"/>
        <v>0</v>
      </c>
      <c r="I432" s="49">
        <f t="shared" si="29"/>
        <v>0</v>
      </c>
    </row>
    <row r="433" spans="1:9" x14ac:dyDescent="0.25">
      <c r="A433" s="4">
        <v>430</v>
      </c>
      <c r="B433" s="45" t="s">
        <v>134</v>
      </c>
      <c r="C433" s="10" t="s">
        <v>144</v>
      </c>
      <c r="D433" s="4" t="s">
        <v>1698</v>
      </c>
      <c r="E433" s="10">
        <v>356</v>
      </c>
      <c r="F433" s="10">
        <v>152</v>
      </c>
      <c r="G433" s="10">
        <v>0</v>
      </c>
      <c r="H433" s="49">
        <f t="shared" si="28"/>
        <v>0.42696629213483145</v>
      </c>
      <c r="I433" s="49">
        <f t="shared" si="29"/>
        <v>0</v>
      </c>
    </row>
    <row r="434" spans="1:9" x14ac:dyDescent="0.25">
      <c r="A434" s="4">
        <v>431</v>
      </c>
      <c r="B434" s="45" t="s">
        <v>134</v>
      </c>
      <c r="C434" s="10" t="s">
        <v>143</v>
      </c>
      <c r="D434" s="4" t="s">
        <v>1698</v>
      </c>
      <c r="E434" s="10">
        <v>427</v>
      </c>
      <c r="F434" s="10">
        <v>119</v>
      </c>
      <c r="G434" s="10">
        <v>0</v>
      </c>
      <c r="H434" s="49">
        <f t="shared" ref="H434:H465" si="30">F434/E434</f>
        <v>0.27868852459016391</v>
      </c>
      <c r="I434" s="49">
        <f t="shared" ref="I434:I465" si="31">G434/E434</f>
        <v>0</v>
      </c>
    </row>
    <row r="435" spans="1:9" x14ac:dyDescent="0.25">
      <c r="A435" s="4">
        <v>432</v>
      </c>
      <c r="B435" s="45" t="s">
        <v>164</v>
      </c>
      <c r="C435" s="10" t="s">
        <v>170</v>
      </c>
      <c r="D435" s="4" t="s">
        <v>1698</v>
      </c>
      <c r="E435" s="10">
        <v>840</v>
      </c>
      <c r="F435" s="10">
        <v>34</v>
      </c>
      <c r="G435" s="10">
        <v>1</v>
      </c>
      <c r="H435" s="49">
        <f t="shared" si="30"/>
        <v>4.0476190476190478E-2</v>
      </c>
      <c r="I435" s="49">
        <f t="shared" si="31"/>
        <v>1.1904761904761906E-3</v>
      </c>
    </row>
    <row r="436" spans="1:9" x14ac:dyDescent="0.25">
      <c r="A436" s="4">
        <v>433</v>
      </c>
      <c r="B436" s="45" t="s">
        <v>164</v>
      </c>
      <c r="C436" s="10" t="s">
        <v>186</v>
      </c>
      <c r="D436" s="4" t="s">
        <v>1698</v>
      </c>
      <c r="E436" s="10">
        <v>709</v>
      </c>
      <c r="F436" s="10">
        <v>192</v>
      </c>
      <c r="G436" s="10">
        <v>1</v>
      </c>
      <c r="H436" s="49">
        <f t="shared" si="30"/>
        <v>0.27080394922425954</v>
      </c>
      <c r="I436" s="49">
        <f t="shared" si="31"/>
        <v>1.4104372355430183E-3</v>
      </c>
    </row>
    <row r="437" spans="1:9" x14ac:dyDescent="0.25">
      <c r="A437" s="4">
        <v>434</v>
      </c>
      <c r="B437" s="45" t="s">
        <v>164</v>
      </c>
      <c r="C437" s="10" t="s">
        <v>181</v>
      </c>
      <c r="D437" s="4" t="s">
        <v>1698</v>
      </c>
      <c r="E437" s="10">
        <v>730</v>
      </c>
      <c r="F437" s="10">
        <v>147</v>
      </c>
      <c r="G437" s="10">
        <v>4</v>
      </c>
      <c r="H437" s="49">
        <f t="shared" si="30"/>
        <v>0.20136986301369864</v>
      </c>
      <c r="I437" s="49">
        <f t="shared" si="31"/>
        <v>5.4794520547945206E-3</v>
      </c>
    </row>
    <row r="438" spans="1:9" x14ac:dyDescent="0.25">
      <c r="A438" s="4">
        <v>435</v>
      </c>
      <c r="B438" s="45" t="s">
        <v>164</v>
      </c>
      <c r="C438" s="10" t="s">
        <v>183</v>
      </c>
      <c r="D438" s="4" t="s">
        <v>1698</v>
      </c>
      <c r="E438" s="10">
        <v>731</v>
      </c>
      <c r="F438" s="10">
        <v>251</v>
      </c>
      <c r="G438" s="10">
        <v>12</v>
      </c>
      <c r="H438" s="49">
        <f t="shared" si="30"/>
        <v>0.34336525307797539</v>
      </c>
      <c r="I438" s="49">
        <f t="shared" si="31"/>
        <v>1.6415868673050615E-2</v>
      </c>
    </row>
    <row r="439" spans="1:9" x14ac:dyDescent="0.25">
      <c r="A439" s="4">
        <v>436</v>
      </c>
      <c r="B439" s="45" t="s">
        <v>164</v>
      </c>
      <c r="C439" s="10" t="s">
        <v>187</v>
      </c>
      <c r="D439" s="4" t="s">
        <v>1698</v>
      </c>
      <c r="E439" s="10">
        <v>874</v>
      </c>
      <c r="F439" s="10">
        <v>245</v>
      </c>
      <c r="G439" s="10">
        <v>1</v>
      </c>
      <c r="H439" s="49">
        <f t="shared" si="30"/>
        <v>0.2803203661327231</v>
      </c>
      <c r="I439" s="49">
        <f t="shared" si="31"/>
        <v>1.1441647597254005E-3</v>
      </c>
    </row>
    <row r="440" spans="1:9" x14ac:dyDescent="0.25">
      <c r="A440" s="4">
        <v>437</v>
      </c>
      <c r="B440" s="45" t="s">
        <v>164</v>
      </c>
      <c r="C440" s="10" t="s">
        <v>188</v>
      </c>
      <c r="D440" s="4" t="s">
        <v>1698</v>
      </c>
      <c r="E440" s="10">
        <v>823</v>
      </c>
      <c r="F440" s="10">
        <v>312</v>
      </c>
      <c r="G440" s="10">
        <v>1</v>
      </c>
      <c r="H440" s="49">
        <f t="shared" si="30"/>
        <v>0.37910085054678005</v>
      </c>
      <c r="I440" s="49">
        <f t="shared" si="31"/>
        <v>1.215066828675577E-3</v>
      </c>
    </row>
    <row r="441" spans="1:9" x14ac:dyDescent="0.25">
      <c r="A441" s="4">
        <v>438</v>
      </c>
      <c r="B441" s="45" t="s">
        <v>164</v>
      </c>
      <c r="C441" s="10" t="s">
        <v>171</v>
      </c>
      <c r="D441" s="4" t="s">
        <v>1698</v>
      </c>
      <c r="E441" s="10">
        <v>820</v>
      </c>
      <c r="F441" s="10">
        <v>287</v>
      </c>
      <c r="G441" s="10">
        <v>2</v>
      </c>
      <c r="H441" s="49">
        <f t="shared" si="30"/>
        <v>0.35</v>
      </c>
      <c r="I441" s="49">
        <f t="shared" si="31"/>
        <v>2.4390243902439024E-3</v>
      </c>
    </row>
    <row r="442" spans="1:9" x14ac:dyDescent="0.25">
      <c r="A442" s="4">
        <v>439</v>
      </c>
      <c r="B442" s="45" t="s">
        <v>164</v>
      </c>
      <c r="C442" s="10" t="s">
        <v>174</v>
      </c>
      <c r="D442" s="4" t="s">
        <v>1698</v>
      </c>
      <c r="E442" s="10">
        <v>852</v>
      </c>
      <c r="F442" s="10">
        <v>5</v>
      </c>
      <c r="G442" s="10">
        <v>0</v>
      </c>
      <c r="H442" s="49">
        <f t="shared" si="30"/>
        <v>5.8685446009389668E-3</v>
      </c>
      <c r="I442" s="49">
        <f t="shared" si="31"/>
        <v>0</v>
      </c>
    </row>
    <row r="443" spans="1:9" x14ac:dyDescent="0.25">
      <c r="A443" s="4">
        <v>440</v>
      </c>
      <c r="B443" s="45" t="s">
        <v>164</v>
      </c>
      <c r="C443" s="10" t="s">
        <v>173</v>
      </c>
      <c r="D443" s="4" t="s">
        <v>1698</v>
      </c>
      <c r="E443" s="10">
        <v>182</v>
      </c>
      <c r="F443" s="10">
        <v>0</v>
      </c>
      <c r="G443" s="10">
        <v>0</v>
      </c>
      <c r="H443" s="49">
        <f t="shared" si="30"/>
        <v>0</v>
      </c>
      <c r="I443" s="49">
        <f t="shared" si="31"/>
        <v>0</v>
      </c>
    </row>
    <row r="444" spans="1:9" x14ac:dyDescent="0.25">
      <c r="A444" s="4">
        <v>441</v>
      </c>
      <c r="B444" s="45" t="s">
        <v>164</v>
      </c>
      <c r="C444" s="10" t="s">
        <v>176</v>
      </c>
      <c r="D444" s="4" t="s">
        <v>1698</v>
      </c>
      <c r="E444" s="10">
        <v>1267</v>
      </c>
      <c r="F444" s="10">
        <v>357</v>
      </c>
      <c r="G444" s="10">
        <v>0</v>
      </c>
      <c r="H444" s="49">
        <f t="shared" si="30"/>
        <v>0.28176795580110497</v>
      </c>
      <c r="I444" s="49">
        <f t="shared" si="31"/>
        <v>0</v>
      </c>
    </row>
    <row r="445" spans="1:9" x14ac:dyDescent="0.25">
      <c r="A445" s="4">
        <v>442</v>
      </c>
      <c r="B445" s="45" t="s">
        <v>164</v>
      </c>
      <c r="C445" s="10" t="s">
        <v>179</v>
      </c>
      <c r="D445" s="4" t="s">
        <v>1698</v>
      </c>
      <c r="E445" s="10">
        <v>483</v>
      </c>
      <c r="F445" s="10">
        <v>19</v>
      </c>
      <c r="G445" s="10">
        <v>2</v>
      </c>
      <c r="H445" s="49">
        <f t="shared" si="30"/>
        <v>3.9337474120082816E-2</v>
      </c>
      <c r="I445" s="49">
        <f t="shared" si="31"/>
        <v>4.140786749482402E-3</v>
      </c>
    </row>
    <row r="446" spans="1:9" x14ac:dyDescent="0.25">
      <c r="A446" s="4">
        <v>443</v>
      </c>
      <c r="B446" s="45" t="s">
        <v>164</v>
      </c>
      <c r="C446" s="10" t="s">
        <v>182</v>
      </c>
      <c r="D446" s="4" t="s">
        <v>1698</v>
      </c>
      <c r="E446" s="10">
        <v>680</v>
      </c>
      <c r="F446" s="10">
        <v>4</v>
      </c>
      <c r="G446" s="10">
        <v>0</v>
      </c>
      <c r="H446" s="49">
        <f t="shared" si="30"/>
        <v>5.8823529411764705E-3</v>
      </c>
      <c r="I446" s="49">
        <f t="shared" si="31"/>
        <v>0</v>
      </c>
    </row>
    <row r="447" spans="1:9" x14ac:dyDescent="0.25">
      <c r="A447" s="4">
        <v>444</v>
      </c>
      <c r="B447" s="45" t="s">
        <v>164</v>
      </c>
      <c r="C447" s="10" t="s">
        <v>177</v>
      </c>
      <c r="D447" s="4" t="s">
        <v>1698</v>
      </c>
      <c r="E447" s="10">
        <v>588</v>
      </c>
      <c r="F447" s="10">
        <v>186</v>
      </c>
      <c r="G447" s="10">
        <v>0</v>
      </c>
      <c r="H447" s="49">
        <f t="shared" si="30"/>
        <v>0.31632653061224492</v>
      </c>
      <c r="I447" s="49">
        <f t="shared" si="31"/>
        <v>0</v>
      </c>
    </row>
    <row r="448" spans="1:9" x14ac:dyDescent="0.25">
      <c r="A448" s="4">
        <v>445</v>
      </c>
      <c r="B448" s="45" t="s">
        <v>164</v>
      </c>
      <c r="C448" s="10" t="s">
        <v>180</v>
      </c>
      <c r="D448" s="4" t="s">
        <v>1698</v>
      </c>
      <c r="E448" s="10">
        <v>850</v>
      </c>
      <c r="F448" s="10">
        <v>301</v>
      </c>
      <c r="G448" s="10">
        <v>3</v>
      </c>
      <c r="H448" s="49">
        <f t="shared" si="30"/>
        <v>0.35411764705882354</v>
      </c>
      <c r="I448" s="49">
        <f t="shared" si="31"/>
        <v>3.5294117647058825E-3</v>
      </c>
    </row>
    <row r="449" spans="1:9" x14ac:dyDescent="0.25">
      <c r="A449" s="4">
        <v>446</v>
      </c>
      <c r="B449" s="45" t="s">
        <v>164</v>
      </c>
      <c r="C449" s="10" t="s">
        <v>178</v>
      </c>
      <c r="D449" s="4" t="s">
        <v>1698</v>
      </c>
      <c r="E449" s="10">
        <v>641</v>
      </c>
      <c r="F449" s="10">
        <v>3</v>
      </c>
      <c r="G449" s="10">
        <v>0</v>
      </c>
      <c r="H449" s="49">
        <f t="shared" si="30"/>
        <v>4.6801872074882997E-3</v>
      </c>
      <c r="I449" s="49">
        <f t="shared" si="31"/>
        <v>0</v>
      </c>
    </row>
    <row r="450" spans="1:9" x14ac:dyDescent="0.25">
      <c r="A450" s="4">
        <v>447</v>
      </c>
      <c r="B450" s="45" t="s">
        <v>164</v>
      </c>
      <c r="C450" s="10" t="s">
        <v>185</v>
      </c>
      <c r="D450" s="4" t="s">
        <v>1698</v>
      </c>
      <c r="E450" s="10">
        <v>512</v>
      </c>
      <c r="F450" s="10">
        <v>1</v>
      </c>
      <c r="G450" s="10">
        <v>0</v>
      </c>
      <c r="H450" s="49">
        <f t="shared" si="30"/>
        <v>1.953125E-3</v>
      </c>
      <c r="I450" s="49">
        <f t="shared" si="31"/>
        <v>0</v>
      </c>
    </row>
    <row r="451" spans="1:9" x14ac:dyDescent="0.25">
      <c r="A451" s="4">
        <v>448</v>
      </c>
      <c r="B451" s="45" t="s">
        <v>164</v>
      </c>
      <c r="C451" s="10" t="s">
        <v>167</v>
      </c>
      <c r="D451" s="4" t="s">
        <v>1698</v>
      </c>
      <c r="E451" s="10">
        <v>967</v>
      </c>
      <c r="F451" s="10">
        <v>394</v>
      </c>
      <c r="G451" s="10">
        <v>0</v>
      </c>
      <c r="H451" s="49">
        <f t="shared" si="30"/>
        <v>0.40744570837642191</v>
      </c>
      <c r="I451" s="49">
        <f t="shared" si="31"/>
        <v>0</v>
      </c>
    </row>
    <row r="452" spans="1:9" x14ac:dyDescent="0.25">
      <c r="A452" s="4">
        <v>449</v>
      </c>
      <c r="B452" s="45" t="s">
        <v>164</v>
      </c>
      <c r="C452" s="10" t="s">
        <v>184</v>
      </c>
      <c r="D452" s="4" t="s">
        <v>1698</v>
      </c>
      <c r="E452" s="10">
        <v>154</v>
      </c>
      <c r="F452" s="10">
        <v>23</v>
      </c>
      <c r="G452" s="10">
        <v>1</v>
      </c>
      <c r="H452" s="49">
        <f t="shared" si="30"/>
        <v>0.14935064935064934</v>
      </c>
      <c r="I452" s="49">
        <f t="shared" si="31"/>
        <v>6.4935064935064939E-3</v>
      </c>
    </row>
    <row r="453" spans="1:9" x14ac:dyDescent="0.25">
      <c r="A453" s="4">
        <v>450</v>
      </c>
      <c r="B453" s="45" t="s">
        <v>164</v>
      </c>
      <c r="C453" s="10" t="s">
        <v>172</v>
      </c>
      <c r="D453" s="4" t="s">
        <v>1698</v>
      </c>
      <c r="E453" s="10">
        <v>515</v>
      </c>
      <c r="F453" s="10">
        <v>267</v>
      </c>
      <c r="G453" s="10">
        <v>6</v>
      </c>
      <c r="H453" s="49">
        <f t="shared" si="30"/>
        <v>0.51844660194174752</v>
      </c>
      <c r="I453" s="49">
        <f t="shared" si="31"/>
        <v>1.1650485436893204E-2</v>
      </c>
    </row>
    <row r="454" spans="1:9" x14ac:dyDescent="0.25">
      <c r="A454" s="4">
        <v>451</v>
      </c>
      <c r="B454" s="45" t="s">
        <v>164</v>
      </c>
      <c r="C454" s="10" t="s">
        <v>169</v>
      </c>
      <c r="D454" s="4" t="s">
        <v>1698</v>
      </c>
      <c r="E454" s="10">
        <v>943</v>
      </c>
      <c r="F454" s="10">
        <v>299</v>
      </c>
      <c r="G454" s="10">
        <v>0</v>
      </c>
      <c r="H454" s="49">
        <f t="shared" si="30"/>
        <v>0.31707317073170732</v>
      </c>
      <c r="I454" s="49">
        <f t="shared" si="31"/>
        <v>0</v>
      </c>
    </row>
    <row r="455" spans="1:9" x14ac:dyDescent="0.25">
      <c r="A455" s="4">
        <v>452</v>
      </c>
      <c r="B455" s="45" t="s">
        <v>164</v>
      </c>
      <c r="C455" s="10" t="s">
        <v>166</v>
      </c>
      <c r="D455" s="4" t="s">
        <v>1698</v>
      </c>
      <c r="E455" s="10">
        <v>338</v>
      </c>
      <c r="F455" s="10">
        <v>0</v>
      </c>
      <c r="G455" s="10">
        <v>0</v>
      </c>
      <c r="H455" s="49">
        <f t="shared" si="30"/>
        <v>0</v>
      </c>
      <c r="I455" s="49">
        <f t="shared" si="31"/>
        <v>0</v>
      </c>
    </row>
    <row r="456" spans="1:9" x14ac:dyDescent="0.25">
      <c r="A456" s="4">
        <v>453</v>
      </c>
      <c r="B456" s="45" t="s">
        <v>164</v>
      </c>
      <c r="C456" s="10" t="s">
        <v>189</v>
      </c>
      <c r="D456" s="4" t="s">
        <v>1698</v>
      </c>
      <c r="E456" s="10">
        <v>376</v>
      </c>
      <c r="F456" s="10">
        <v>148</v>
      </c>
      <c r="G456" s="10">
        <v>0</v>
      </c>
      <c r="H456" s="49">
        <f t="shared" si="30"/>
        <v>0.39361702127659576</v>
      </c>
      <c r="I456" s="49">
        <f t="shared" si="31"/>
        <v>0</v>
      </c>
    </row>
    <row r="457" spans="1:9" x14ac:dyDescent="0.25">
      <c r="A457" s="4">
        <v>454</v>
      </c>
      <c r="B457" s="45" t="s">
        <v>164</v>
      </c>
      <c r="C457" s="10" t="s">
        <v>165</v>
      </c>
      <c r="D457" s="4" t="s">
        <v>1698</v>
      </c>
      <c r="E457" s="10">
        <v>211</v>
      </c>
      <c r="F457" s="10">
        <v>109</v>
      </c>
      <c r="G457" s="10">
        <v>0</v>
      </c>
      <c r="H457" s="49">
        <f t="shared" si="30"/>
        <v>0.51658767772511849</v>
      </c>
      <c r="I457" s="49">
        <f t="shared" si="31"/>
        <v>0</v>
      </c>
    </row>
    <row r="458" spans="1:9" x14ac:dyDescent="0.25">
      <c r="A458" s="4">
        <v>455</v>
      </c>
      <c r="B458" s="45" t="s">
        <v>164</v>
      </c>
      <c r="C458" s="10" t="s">
        <v>168</v>
      </c>
      <c r="D458" s="4" t="s">
        <v>1698</v>
      </c>
      <c r="E458" s="10">
        <v>741</v>
      </c>
      <c r="F458" s="10">
        <v>4</v>
      </c>
      <c r="G458" s="10">
        <v>0</v>
      </c>
      <c r="H458" s="49">
        <f t="shared" si="30"/>
        <v>5.3981106612685558E-3</v>
      </c>
      <c r="I458" s="49">
        <f t="shared" si="31"/>
        <v>0</v>
      </c>
    </row>
    <row r="459" spans="1:9" x14ac:dyDescent="0.25">
      <c r="A459" s="4">
        <v>456</v>
      </c>
      <c r="B459" s="45" t="s">
        <v>164</v>
      </c>
      <c r="C459" s="10" t="s">
        <v>175</v>
      </c>
      <c r="D459" s="4" t="s">
        <v>1698</v>
      </c>
      <c r="E459" s="10">
        <v>815</v>
      </c>
      <c r="F459" s="10">
        <v>316</v>
      </c>
      <c r="G459" s="10">
        <v>10</v>
      </c>
      <c r="H459" s="49">
        <f t="shared" si="30"/>
        <v>0.38773006134969323</v>
      </c>
      <c r="I459" s="49">
        <f t="shared" si="31"/>
        <v>1.2269938650306749E-2</v>
      </c>
    </row>
    <row r="460" spans="1:9" x14ac:dyDescent="0.25">
      <c r="A460" s="4">
        <v>457</v>
      </c>
      <c r="B460" s="45" t="s">
        <v>190</v>
      </c>
      <c r="C460" s="10" t="s">
        <v>216</v>
      </c>
      <c r="D460" s="4" t="s">
        <v>1698</v>
      </c>
      <c r="E460" s="10">
        <v>519</v>
      </c>
      <c r="F460" s="10">
        <v>1</v>
      </c>
      <c r="G460" s="10">
        <v>0</v>
      </c>
      <c r="H460" s="49">
        <f t="shared" si="30"/>
        <v>1.9267822736030828E-3</v>
      </c>
      <c r="I460" s="49">
        <f t="shared" si="31"/>
        <v>0</v>
      </c>
    </row>
    <row r="461" spans="1:9" x14ac:dyDescent="0.25">
      <c r="A461" s="4">
        <v>458</v>
      </c>
      <c r="B461" s="45" t="s">
        <v>190</v>
      </c>
      <c r="C461" s="10" t="s">
        <v>199</v>
      </c>
      <c r="D461" s="4" t="s">
        <v>1698</v>
      </c>
      <c r="E461" s="10">
        <v>1070</v>
      </c>
      <c r="F461" s="10">
        <v>180</v>
      </c>
      <c r="G461" s="10">
        <v>17</v>
      </c>
      <c r="H461" s="49">
        <f t="shared" si="30"/>
        <v>0.16822429906542055</v>
      </c>
      <c r="I461" s="49">
        <f t="shared" si="31"/>
        <v>1.5887850467289719E-2</v>
      </c>
    </row>
    <row r="462" spans="1:9" x14ac:dyDescent="0.25">
      <c r="A462" s="4">
        <v>459</v>
      </c>
      <c r="B462" s="45" t="s">
        <v>190</v>
      </c>
      <c r="C462" s="10" t="s">
        <v>207</v>
      </c>
      <c r="D462" s="4" t="s">
        <v>1698</v>
      </c>
      <c r="E462" s="10">
        <v>699</v>
      </c>
      <c r="F462" s="10">
        <v>0</v>
      </c>
      <c r="G462" s="10">
        <v>0</v>
      </c>
      <c r="H462" s="49">
        <f t="shared" si="30"/>
        <v>0</v>
      </c>
      <c r="I462" s="49">
        <f t="shared" si="31"/>
        <v>0</v>
      </c>
    </row>
    <row r="463" spans="1:9" x14ac:dyDescent="0.25">
      <c r="A463" s="4">
        <v>460</v>
      </c>
      <c r="B463" s="45" t="s">
        <v>190</v>
      </c>
      <c r="C463" s="10" t="s">
        <v>204</v>
      </c>
      <c r="D463" s="4" t="s">
        <v>1698</v>
      </c>
      <c r="E463" s="10">
        <v>869</v>
      </c>
      <c r="F463" s="10">
        <v>1</v>
      </c>
      <c r="G463" s="10">
        <v>0</v>
      </c>
      <c r="H463" s="49">
        <f t="shared" si="30"/>
        <v>1.1507479861910242E-3</v>
      </c>
      <c r="I463" s="49">
        <f t="shared" si="31"/>
        <v>0</v>
      </c>
    </row>
    <row r="464" spans="1:9" x14ac:dyDescent="0.25">
      <c r="A464" s="4">
        <v>461</v>
      </c>
      <c r="B464" s="45" t="s">
        <v>190</v>
      </c>
      <c r="C464" s="10" t="s">
        <v>202</v>
      </c>
      <c r="D464" s="4" t="s">
        <v>1698</v>
      </c>
      <c r="E464" s="10">
        <v>713</v>
      </c>
      <c r="F464" s="10">
        <v>307</v>
      </c>
      <c r="G464" s="10">
        <v>25</v>
      </c>
      <c r="H464" s="49">
        <f t="shared" si="30"/>
        <v>0.43057503506311362</v>
      </c>
      <c r="I464" s="49">
        <f t="shared" si="31"/>
        <v>3.5063113604488078E-2</v>
      </c>
    </row>
    <row r="465" spans="1:9" x14ac:dyDescent="0.25">
      <c r="A465" s="4">
        <v>462</v>
      </c>
      <c r="B465" s="45" t="s">
        <v>190</v>
      </c>
      <c r="C465" s="10" t="s">
        <v>197</v>
      </c>
      <c r="D465" s="4" t="s">
        <v>1698</v>
      </c>
      <c r="E465" s="10">
        <v>608</v>
      </c>
      <c r="F465" s="10">
        <v>159</v>
      </c>
      <c r="G465" s="10">
        <v>7</v>
      </c>
      <c r="H465" s="49">
        <f t="shared" si="30"/>
        <v>0.26151315789473684</v>
      </c>
      <c r="I465" s="49">
        <f t="shared" si="31"/>
        <v>1.1513157894736841E-2</v>
      </c>
    </row>
    <row r="466" spans="1:9" x14ac:dyDescent="0.25">
      <c r="A466" s="4">
        <v>463</v>
      </c>
      <c r="B466" s="45" t="s">
        <v>190</v>
      </c>
      <c r="C466" s="10" t="s">
        <v>196</v>
      </c>
      <c r="D466" s="4" t="s">
        <v>1698</v>
      </c>
      <c r="E466" s="10">
        <v>438</v>
      </c>
      <c r="F466" s="10">
        <v>2</v>
      </c>
      <c r="G466" s="10">
        <v>0</v>
      </c>
      <c r="H466" s="49">
        <f t="shared" ref="H466:H492" si="32">F466/E466</f>
        <v>4.5662100456621002E-3</v>
      </c>
      <c r="I466" s="49">
        <f t="shared" ref="I466:I492" si="33">G466/E466</f>
        <v>0</v>
      </c>
    </row>
    <row r="467" spans="1:9" x14ac:dyDescent="0.25">
      <c r="A467" s="4">
        <v>464</v>
      </c>
      <c r="B467" s="45" t="s">
        <v>190</v>
      </c>
      <c r="C467" s="10" t="s">
        <v>193</v>
      </c>
      <c r="D467" s="4" t="s">
        <v>1698</v>
      </c>
      <c r="E467" s="10">
        <v>653</v>
      </c>
      <c r="F467" s="10">
        <v>92</v>
      </c>
      <c r="G467" s="10">
        <v>0</v>
      </c>
      <c r="H467" s="49">
        <f t="shared" si="32"/>
        <v>0.14088820826952528</v>
      </c>
      <c r="I467" s="49">
        <f t="shared" si="33"/>
        <v>0</v>
      </c>
    </row>
    <row r="468" spans="1:9" x14ac:dyDescent="0.25">
      <c r="A468" s="4">
        <v>465</v>
      </c>
      <c r="B468" s="45" t="s">
        <v>190</v>
      </c>
      <c r="C468" s="10" t="s">
        <v>209</v>
      </c>
      <c r="D468" s="4" t="s">
        <v>1698</v>
      </c>
      <c r="E468" s="10">
        <v>701</v>
      </c>
      <c r="F468" s="10">
        <v>2</v>
      </c>
      <c r="G468" s="10">
        <v>1</v>
      </c>
      <c r="H468" s="49">
        <f t="shared" si="32"/>
        <v>2.8530670470756064E-3</v>
      </c>
      <c r="I468" s="49">
        <f t="shared" si="33"/>
        <v>1.4265335235378032E-3</v>
      </c>
    </row>
    <row r="469" spans="1:9" x14ac:dyDescent="0.25">
      <c r="A469" s="4">
        <v>466</v>
      </c>
      <c r="B469" s="45" t="s">
        <v>190</v>
      </c>
      <c r="C469" s="10" t="s">
        <v>211</v>
      </c>
      <c r="D469" s="4" t="s">
        <v>1698</v>
      </c>
      <c r="E469" s="10">
        <v>726</v>
      </c>
      <c r="F469" s="10">
        <v>178</v>
      </c>
      <c r="G469" s="10">
        <v>0</v>
      </c>
      <c r="H469" s="49">
        <f t="shared" si="32"/>
        <v>0.24517906336088155</v>
      </c>
      <c r="I469" s="49">
        <f t="shared" si="33"/>
        <v>0</v>
      </c>
    </row>
    <row r="470" spans="1:9" x14ac:dyDescent="0.25">
      <c r="A470" s="4">
        <v>467</v>
      </c>
      <c r="B470" s="45" t="s">
        <v>190</v>
      </c>
      <c r="C470" s="10" t="s">
        <v>215</v>
      </c>
      <c r="D470" s="4" t="s">
        <v>1698</v>
      </c>
      <c r="E470" s="10">
        <v>991</v>
      </c>
      <c r="F470" s="10">
        <v>1</v>
      </c>
      <c r="G470" s="10">
        <v>0</v>
      </c>
      <c r="H470" s="49">
        <f t="shared" si="32"/>
        <v>1.0090817356205853E-3</v>
      </c>
      <c r="I470" s="49">
        <f t="shared" si="33"/>
        <v>0</v>
      </c>
    </row>
    <row r="471" spans="1:9" x14ac:dyDescent="0.25">
      <c r="A471" s="4">
        <v>468</v>
      </c>
      <c r="B471" s="45" t="s">
        <v>190</v>
      </c>
      <c r="C471" s="10" t="s">
        <v>198</v>
      </c>
      <c r="D471" s="4" t="s">
        <v>1698</v>
      </c>
      <c r="E471" s="10">
        <v>847</v>
      </c>
      <c r="F471" s="10">
        <v>352</v>
      </c>
      <c r="G471" s="10">
        <v>0</v>
      </c>
      <c r="H471" s="49">
        <f t="shared" si="32"/>
        <v>0.41558441558441561</v>
      </c>
      <c r="I471" s="49">
        <f t="shared" si="33"/>
        <v>0</v>
      </c>
    </row>
    <row r="472" spans="1:9" x14ac:dyDescent="0.25">
      <c r="A472" s="4">
        <v>469</v>
      </c>
      <c r="B472" s="45" t="s">
        <v>190</v>
      </c>
      <c r="C472" s="10" t="s">
        <v>212</v>
      </c>
      <c r="D472" s="4" t="s">
        <v>1698</v>
      </c>
      <c r="E472" s="10">
        <v>458</v>
      </c>
      <c r="F472" s="10">
        <v>98</v>
      </c>
      <c r="G472" s="10">
        <v>8</v>
      </c>
      <c r="H472" s="49">
        <f t="shared" si="32"/>
        <v>0.21397379912663755</v>
      </c>
      <c r="I472" s="49">
        <f t="shared" si="33"/>
        <v>1.7467248908296942E-2</v>
      </c>
    </row>
    <row r="473" spans="1:9" x14ac:dyDescent="0.25">
      <c r="A473" s="4">
        <v>470</v>
      </c>
      <c r="B473" s="45" t="s">
        <v>190</v>
      </c>
      <c r="C473" s="10" t="s">
        <v>208</v>
      </c>
      <c r="D473" s="4" t="s">
        <v>1698</v>
      </c>
      <c r="E473" s="10">
        <v>676</v>
      </c>
      <c r="F473" s="10">
        <v>316</v>
      </c>
      <c r="G473" s="10">
        <v>4</v>
      </c>
      <c r="H473" s="49">
        <f t="shared" si="32"/>
        <v>0.46745562130177515</v>
      </c>
      <c r="I473" s="49">
        <f t="shared" si="33"/>
        <v>5.9171597633136093E-3</v>
      </c>
    </row>
    <row r="474" spans="1:9" x14ac:dyDescent="0.25">
      <c r="A474" s="4">
        <v>471</v>
      </c>
      <c r="B474" s="45" t="s">
        <v>190</v>
      </c>
      <c r="C474" s="10" t="s">
        <v>206</v>
      </c>
      <c r="D474" s="4" t="s">
        <v>1698</v>
      </c>
      <c r="E474" s="10">
        <v>1045</v>
      </c>
      <c r="F474" s="10">
        <v>4</v>
      </c>
      <c r="G474" s="10">
        <v>0</v>
      </c>
      <c r="H474" s="49">
        <f t="shared" si="32"/>
        <v>3.8277511961722489E-3</v>
      </c>
      <c r="I474" s="49">
        <f t="shared" si="33"/>
        <v>0</v>
      </c>
    </row>
    <row r="475" spans="1:9" x14ac:dyDescent="0.25">
      <c r="A475" s="4">
        <v>472</v>
      </c>
      <c r="B475" s="45" t="s">
        <v>190</v>
      </c>
      <c r="C475" s="10" t="s">
        <v>205</v>
      </c>
      <c r="D475" s="4" t="s">
        <v>1698</v>
      </c>
      <c r="E475" s="10">
        <v>533</v>
      </c>
      <c r="F475" s="10">
        <v>4</v>
      </c>
      <c r="G475" s="10">
        <v>0</v>
      </c>
      <c r="H475" s="49">
        <f t="shared" si="32"/>
        <v>7.5046904315196998E-3</v>
      </c>
      <c r="I475" s="49">
        <f t="shared" si="33"/>
        <v>0</v>
      </c>
    </row>
    <row r="476" spans="1:9" x14ac:dyDescent="0.25">
      <c r="A476" s="4">
        <v>473</v>
      </c>
      <c r="B476" s="45" t="s">
        <v>190</v>
      </c>
      <c r="C476" s="10" t="s">
        <v>210</v>
      </c>
      <c r="D476" s="4" t="s">
        <v>1698</v>
      </c>
      <c r="E476" s="10">
        <v>628</v>
      </c>
      <c r="F476" s="10">
        <v>1</v>
      </c>
      <c r="G476" s="10">
        <v>0</v>
      </c>
      <c r="H476" s="49">
        <f t="shared" si="32"/>
        <v>1.5923566878980893E-3</v>
      </c>
      <c r="I476" s="49">
        <f t="shared" si="33"/>
        <v>0</v>
      </c>
    </row>
    <row r="477" spans="1:9" x14ac:dyDescent="0.25">
      <c r="A477" s="4">
        <v>474</v>
      </c>
      <c r="B477" s="45" t="s">
        <v>190</v>
      </c>
      <c r="C477" s="10" t="s">
        <v>203</v>
      </c>
      <c r="D477" s="4" t="s">
        <v>1698</v>
      </c>
      <c r="E477" s="10">
        <v>996</v>
      </c>
      <c r="F477" s="10">
        <v>26</v>
      </c>
      <c r="G477" s="10">
        <v>0</v>
      </c>
      <c r="H477" s="49">
        <f t="shared" si="32"/>
        <v>2.6104417670682729E-2</v>
      </c>
      <c r="I477" s="49">
        <f t="shared" si="33"/>
        <v>0</v>
      </c>
    </row>
    <row r="478" spans="1:9" x14ac:dyDescent="0.25">
      <c r="A478" s="4">
        <v>475</v>
      </c>
      <c r="B478" s="45" t="s">
        <v>190</v>
      </c>
      <c r="C478" s="10" t="s">
        <v>201</v>
      </c>
      <c r="D478" s="4" t="s">
        <v>1698</v>
      </c>
      <c r="E478" s="10">
        <v>224</v>
      </c>
      <c r="F478" s="10">
        <v>74</v>
      </c>
      <c r="G478" s="10">
        <v>0</v>
      </c>
      <c r="H478" s="49">
        <f t="shared" si="32"/>
        <v>0.33035714285714285</v>
      </c>
      <c r="I478" s="49">
        <f t="shared" si="33"/>
        <v>0</v>
      </c>
    </row>
    <row r="479" spans="1:9" x14ac:dyDescent="0.25">
      <c r="A479" s="4">
        <v>476</v>
      </c>
      <c r="B479" s="45" t="s">
        <v>190</v>
      </c>
      <c r="C479" s="10" t="s">
        <v>200</v>
      </c>
      <c r="D479" s="4" t="s">
        <v>1698</v>
      </c>
      <c r="E479" s="10">
        <v>991</v>
      </c>
      <c r="F479" s="10">
        <v>275</v>
      </c>
      <c r="G479" s="10">
        <v>9</v>
      </c>
      <c r="H479" s="49">
        <f t="shared" si="32"/>
        <v>0.27749747729566093</v>
      </c>
      <c r="I479" s="49">
        <f t="shared" si="33"/>
        <v>9.0817356205852677E-3</v>
      </c>
    </row>
    <row r="480" spans="1:9" x14ac:dyDescent="0.25">
      <c r="A480" s="4">
        <v>477</v>
      </c>
      <c r="B480" s="45" t="s">
        <v>190</v>
      </c>
      <c r="C480" s="10" t="s">
        <v>195</v>
      </c>
      <c r="D480" s="4" t="s">
        <v>1698</v>
      </c>
      <c r="E480" s="10">
        <v>762</v>
      </c>
      <c r="F480" s="10">
        <v>337</v>
      </c>
      <c r="G480" s="10">
        <v>0</v>
      </c>
      <c r="H480" s="49">
        <f t="shared" si="32"/>
        <v>0.442257217847769</v>
      </c>
      <c r="I480" s="49">
        <f t="shared" si="33"/>
        <v>0</v>
      </c>
    </row>
    <row r="481" spans="1:9" x14ac:dyDescent="0.25">
      <c r="A481" s="4">
        <v>478</v>
      </c>
      <c r="B481" s="45" t="s">
        <v>190</v>
      </c>
      <c r="C481" s="10" t="s">
        <v>194</v>
      </c>
      <c r="D481" s="4" t="s">
        <v>1698</v>
      </c>
      <c r="E481" s="10">
        <v>779</v>
      </c>
      <c r="F481" s="10">
        <v>321</v>
      </c>
      <c r="G481" s="10">
        <v>0</v>
      </c>
      <c r="H481" s="49">
        <f t="shared" si="32"/>
        <v>0.41206675224646983</v>
      </c>
      <c r="I481" s="49">
        <f t="shared" si="33"/>
        <v>0</v>
      </c>
    </row>
    <row r="482" spans="1:9" x14ac:dyDescent="0.25">
      <c r="A482" s="4">
        <v>479</v>
      </c>
      <c r="B482" s="45" t="s">
        <v>190</v>
      </c>
      <c r="C482" s="10" t="s">
        <v>213</v>
      </c>
      <c r="D482" s="4" t="s">
        <v>1698</v>
      </c>
      <c r="E482" s="10">
        <v>1251</v>
      </c>
      <c r="F482" s="10">
        <v>34</v>
      </c>
      <c r="G482" s="10">
        <v>6</v>
      </c>
      <c r="H482" s="49">
        <f t="shared" si="32"/>
        <v>2.7178257394084731E-2</v>
      </c>
      <c r="I482" s="49">
        <f t="shared" si="33"/>
        <v>4.7961630695443642E-3</v>
      </c>
    </row>
    <row r="483" spans="1:9" x14ac:dyDescent="0.25">
      <c r="A483" s="4">
        <v>480</v>
      </c>
      <c r="B483" s="45" t="s">
        <v>190</v>
      </c>
      <c r="C483" s="10" t="s">
        <v>214</v>
      </c>
      <c r="D483" s="4" t="s">
        <v>1698</v>
      </c>
      <c r="E483" s="10">
        <v>721</v>
      </c>
      <c r="F483" s="10">
        <v>2</v>
      </c>
      <c r="G483" s="10">
        <v>0</v>
      </c>
      <c r="H483" s="49">
        <f t="shared" si="32"/>
        <v>2.7739251040221915E-3</v>
      </c>
      <c r="I483" s="49">
        <f t="shared" si="33"/>
        <v>0</v>
      </c>
    </row>
    <row r="484" spans="1:9" x14ac:dyDescent="0.25">
      <c r="A484" s="4">
        <v>481</v>
      </c>
      <c r="B484" s="45" t="s">
        <v>190</v>
      </c>
      <c r="C484" s="10" t="s">
        <v>192</v>
      </c>
      <c r="D484" s="4" t="s">
        <v>1698</v>
      </c>
      <c r="E484" s="10">
        <v>833</v>
      </c>
      <c r="F484" s="10">
        <v>2</v>
      </c>
      <c r="G484" s="10">
        <v>0</v>
      </c>
      <c r="H484" s="49">
        <f t="shared" si="32"/>
        <v>2.4009603841536613E-3</v>
      </c>
      <c r="I484" s="49">
        <f t="shared" si="33"/>
        <v>0</v>
      </c>
    </row>
    <row r="485" spans="1:9" x14ac:dyDescent="0.25">
      <c r="A485" s="4">
        <v>482</v>
      </c>
      <c r="B485" s="45" t="s">
        <v>190</v>
      </c>
      <c r="C485" s="10" t="s">
        <v>191</v>
      </c>
      <c r="D485" s="4" t="s">
        <v>1701</v>
      </c>
      <c r="E485" s="10">
        <v>198</v>
      </c>
      <c r="F485" s="10">
        <v>3</v>
      </c>
      <c r="G485" s="10">
        <v>0</v>
      </c>
      <c r="H485" s="49">
        <f t="shared" si="32"/>
        <v>1.5151515151515152E-2</v>
      </c>
      <c r="I485" s="49">
        <f t="shared" si="33"/>
        <v>0</v>
      </c>
    </row>
    <row r="486" spans="1:9" x14ac:dyDescent="0.25">
      <c r="A486" s="4">
        <v>483</v>
      </c>
      <c r="B486" s="45" t="s">
        <v>217</v>
      </c>
      <c r="C486" s="10" t="s">
        <v>234</v>
      </c>
      <c r="D486" s="4" t="s">
        <v>1698</v>
      </c>
      <c r="E486" s="10">
        <v>1242</v>
      </c>
      <c r="F486" s="10">
        <v>3</v>
      </c>
      <c r="G486" s="10">
        <v>0</v>
      </c>
      <c r="H486" s="49">
        <f t="shared" si="32"/>
        <v>2.4154589371980675E-3</v>
      </c>
      <c r="I486" s="49">
        <f t="shared" si="33"/>
        <v>0</v>
      </c>
    </row>
    <row r="487" spans="1:9" x14ac:dyDescent="0.25">
      <c r="A487" s="4">
        <v>484</v>
      </c>
      <c r="B487" s="45" t="s">
        <v>217</v>
      </c>
      <c r="C487" s="10" t="s">
        <v>221</v>
      </c>
      <c r="D487" s="4" t="s">
        <v>1698</v>
      </c>
      <c r="E487" s="10">
        <v>296</v>
      </c>
      <c r="F487" s="10">
        <v>1</v>
      </c>
      <c r="G487" s="10">
        <v>0</v>
      </c>
      <c r="H487" s="49">
        <f t="shared" si="32"/>
        <v>3.3783783783783786E-3</v>
      </c>
      <c r="I487" s="49">
        <f t="shared" si="33"/>
        <v>0</v>
      </c>
    </row>
    <row r="488" spans="1:9" x14ac:dyDescent="0.25">
      <c r="A488" s="4">
        <v>485</v>
      </c>
      <c r="B488" s="45" t="s">
        <v>217</v>
      </c>
      <c r="C488" s="10" t="s">
        <v>222</v>
      </c>
      <c r="D488" s="4" t="s">
        <v>1698</v>
      </c>
      <c r="E488" s="10">
        <v>538</v>
      </c>
      <c r="F488" s="10">
        <v>0</v>
      </c>
      <c r="G488" s="10">
        <v>0</v>
      </c>
      <c r="H488" s="49">
        <f t="shared" si="32"/>
        <v>0</v>
      </c>
      <c r="I488" s="49">
        <f t="shared" si="33"/>
        <v>0</v>
      </c>
    </row>
    <row r="489" spans="1:9" x14ac:dyDescent="0.25">
      <c r="A489" s="4">
        <v>486</v>
      </c>
      <c r="B489" s="45" t="s">
        <v>217</v>
      </c>
      <c r="C489" s="10" t="s">
        <v>253</v>
      </c>
      <c r="D489" s="4" t="s">
        <v>1698</v>
      </c>
      <c r="E489" s="10">
        <v>816</v>
      </c>
      <c r="F489" s="10">
        <v>9</v>
      </c>
      <c r="G489" s="10">
        <v>0</v>
      </c>
      <c r="H489" s="49">
        <f t="shared" si="32"/>
        <v>1.1029411764705883E-2</v>
      </c>
      <c r="I489" s="49">
        <f t="shared" si="33"/>
        <v>0</v>
      </c>
    </row>
    <row r="490" spans="1:9" x14ac:dyDescent="0.25">
      <c r="A490" s="4">
        <v>487</v>
      </c>
      <c r="B490" s="45" t="s">
        <v>217</v>
      </c>
      <c r="C490" s="10" t="s">
        <v>223</v>
      </c>
      <c r="D490" s="4" t="s">
        <v>1698</v>
      </c>
      <c r="E490" s="10">
        <v>1228</v>
      </c>
      <c r="F490" s="10">
        <v>2</v>
      </c>
      <c r="G490" s="10">
        <v>0</v>
      </c>
      <c r="H490" s="49">
        <f t="shared" si="32"/>
        <v>1.6286644951140066E-3</v>
      </c>
      <c r="I490" s="49">
        <f t="shared" si="33"/>
        <v>0</v>
      </c>
    </row>
    <row r="491" spans="1:9" x14ac:dyDescent="0.25">
      <c r="A491" s="4">
        <v>488</v>
      </c>
      <c r="B491" s="45" t="s">
        <v>217</v>
      </c>
      <c r="C491" s="10" t="s">
        <v>228</v>
      </c>
      <c r="D491" s="4" t="s">
        <v>1698</v>
      </c>
      <c r="E491" s="10">
        <v>478</v>
      </c>
      <c r="F491" s="10">
        <v>1</v>
      </c>
      <c r="G491" s="10">
        <v>0</v>
      </c>
      <c r="H491" s="49">
        <f t="shared" si="32"/>
        <v>2.0920502092050207E-3</v>
      </c>
      <c r="I491" s="49">
        <f t="shared" si="33"/>
        <v>0</v>
      </c>
    </row>
    <row r="492" spans="1:9" x14ac:dyDescent="0.25">
      <c r="A492" s="4">
        <v>489</v>
      </c>
      <c r="B492" s="45" t="s">
        <v>217</v>
      </c>
      <c r="C492" s="10" t="s">
        <v>230</v>
      </c>
      <c r="D492" s="4" t="s">
        <v>1698</v>
      </c>
      <c r="E492" s="10">
        <v>1358</v>
      </c>
      <c r="F492" s="10">
        <v>5</v>
      </c>
      <c r="G492" s="10">
        <v>1</v>
      </c>
      <c r="H492" s="49">
        <f t="shared" si="32"/>
        <v>3.6818851251840942E-3</v>
      </c>
      <c r="I492" s="49">
        <f t="shared" si="33"/>
        <v>7.3637702503681884E-4</v>
      </c>
    </row>
    <row r="493" spans="1:9" x14ac:dyDescent="0.25">
      <c r="A493" s="4">
        <v>490</v>
      </c>
      <c r="B493" s="45" t="s">
        <v>217</v>
      </c>
      <c r="C493" s="10" t="s">
        <v>232</v>
      </c>
      <c r="D493" s="4" t="s">
        <v>1698</v>
      </c>
      <c r="E493" s="10">
        <v>0</v>
      </c>
      <c r="F493" s="10">
        <v>0</v>
      </c>
      <c r="G493" s="10">
        <v>0</v>
      </c>
      <c r="H493" s="49"/>
      <c r="I493" s="49"/>
    </row>
    <row r="494" spans="1:9" x14ac:dyDescent="0.25">
      <c r="A494" s="4">
        <v>491</v>
      </c>
      <c r="B494" s="45" t="s">
        <v>217</v>
      </c>
      <c r="C494" s="10" t="s">
        <v>233</v>
      </c>
      <c r="D494" s="4" t="s">
        <v>1698</v>
      </c>
      <c r="E494" s="10">
        <v>1143</v>
      </c>
      <c r="F494" s="10">
        <v>4</v>
      </c>
      <c r="G494" s="10">
        <v>0</v>
      </c>
      <c r="H494" s="49">
        <f t="shared" ref="H494:H525" si="34">F494/E494</f>
        <v>3.499562554680665E-3</v>
      </c>
      <c r="I494" s="49">
        <f t="shared" ref="I494:I525" si="35">G494/E494</f>
        <v>0</v>
      </c>
    </row>
    <row r="495" spans="1:9" x14ac:dyDescent="0.25">
      <c r="A495" s="4">
        <v>492</v>
      </c>
      <c r="B495" s="45" t="s">
        <v>217</v>
      </c>
      <c r="C495" s="10" t="s">
        <v>235</v>
      </c>
      <c r="D495" s="4" t="s">
        <v>1698</v>
      </c>
      <c r="E495" s="10">
        <v>840</v>
      </c>
      <c r="F495" s="10">
        <v>7</v>
      </c>
      <c r="G495" s="10">
        <v>0</v>
      </c>
      <c r="H495" s="49">
        <f t="shared" si="34"/>
        <v>8.3333333333333332E-3</v>
      </c>
      <c r="I495" s="49">
        <f t="shared" si="35"/>
        <v>0</v>
      </c>
    </row>
    <row r="496" spans="1:9" x14ac:dyDescent="0.25">
      <c r="A496" s="4">
        <v>493</v>
      </c>
      <c r="B496" s="45" t="s">
        <v>217</v>
      </c>
      <c r="C496" s="10" t="s">
        <v>237</v>
      </c>
      <c r="D496" s="4" t="s">
        <v>1698</v>
      </c>
      <c r="E496" s="10">
        <v>1375</v>
      </c>
      <c r="F496" s="10">
        <v>4</v>
      </c>
      <c r="G496" s="10">
        <v>0</v>
      </c>
      <c r="H496" s="49">
        <f t="shared" si="34"/>
        <v>2.9090909090909089E-3</v>
      </c>
      <c r="I496" s="49">
        <f t="shared" si="35"/>
        <v>0</v>
      </c>
    </row>
    <row r="497" spans="1:9" x14ac:dyDescent="0.25">
      <c r="A497" s="4">
        <v>494</v>
      </c>
      <c r="B497" s="45" t="s">
        <v>217</v>
      </c>
      <c r="C497" s="10" t="s">
        <v>245</v>
      </c>
      <c r="D497" s="4" t="s">
        <v>1698</v>
      </c>
      <c r="E497" s="10">
        <v>686</v>
      </c>
      <c r="F497" s="10">
        <v>240</v>
      </c>
      <c r="G497" s="10">
        <v>0</v>
      </c>
      <c r="H497" s="49">
        <f t="shared" si="34"/>
        <v>0.3498542274052478</v>
      </c>
      <c r="I497" s="49">
        <f t="shared" si="35"/>
        <v>0</v>
      </c>
    </row>
    <row r="498" spans="1:9" x14ac:dyDescent="0.25">
      <c r="A498" s="4">
        <v>495</v>
      </c>
      <c r="B498" s="45" t="s">
        <v>217</v>
      </c>
      <c r="C498" s="10" t="s">
        <v>248</v>
      </c>
      <c r="D498" s="4" t="s">
        <v>1698</v>
      </c>
      <c r="E498" s="10">
        <v>645</v>
      </c>
      <c r="F498" s="10">
        <v>152</v>
      </c>
      <c r="G498" s="10">
        <v>4</v>
      </c>
      <c r="H498" s="49">
        <f t="shared" si="34"/>
        <v>0.23565891472868217</v>
      </c>
      <c r="I498" s="49">
        <f t="shared" si="35"/>
        <v>6.2015503875968991E-3</v>
      </c>
    </row>
    <row r="499" spans="1:9" x14ac:dyDescent="0.25">
      <c r="A499" s="4">
        <v>496</v>
      </c>
      <c r="B499" s="45" t="s">
        <v>217</v>
      </c>
      <c r="C499" s="10" t="s">
        <v>239</v>
      </c>
      <c r="D499" s="4" t="s">
        <v>1698</v>
      </c>
      <c r="E499" s="10">
        <v>966</v>
      </c>
      <c r="F499" s="10">
        <v>259</v>
      </c>
      <c r="G499" s="10">
        <v>0</v>
      </c>
      <c r="H499" s="49">
        <f t="shared" si="34"/>
        <v>0.26811594202898553</v>
      </c>
      <c r="I499" s="49">
        <f t="shared" si="35"/>
        <v>0</v>
      </c>
    </row>
    <row r="500" spans="1:9" x14ac:dyDescent="0.25">
      <c r="A500" s="4">
        <v>497</v>
      </c>
      <c r="B500" s="45" t="s">
        <v>217</v>
      </c>
      <c r="C500" s="10" t="s">
        <v>243</v>
      </c>
      <c r="D500" s="4" t="s">
        <v>1698</v>
      </c>
      <c r="E500" s="10">
        <v>1639</v>
      </c>
      <c r="F500" s="10">
        <v>533</v>
      </c>
      <c r="G500" s="10">
        <v>1</v>
      </c>
      <c r="H500" s="49">
        <f t="shared" si="34"/>
        <v>0.32519829164124464</v>
      </c>
      <c r="I500" s="49">
        <f t="shared" si="35"/>
        <v>6.1012812690665037E-4</v>
      </c>
    </row>
    <row r="501" spans="1:9" x14ac:dyDescent="0.25">
      <c r="A501" s="4">
        <v>498</v>
      </c>
      <c r="B501" s="45" t="s">
        <v>217</v>
      </c>
      <c r="C501" s="10" t="s">
        <v>218</v>
      </c>
      <c r="D501" s="4" t="s">
        <v>1698</v>
      </c>
      <c r="E501" s="10">
        <v>604</v>
      </c>
      <c r="F501" s="10">
        <v>2</v>
      </c>
      <c r="G501" s="10">
        <v>0</v>
      </c>
      <c r="H501" s="49">
        <f t="shared" si="34"/>
        <v>3.3112582781456954E-3</v>
      </c>
      <c r="I501" s="49">
        <f t="shared" si="35"/>
        <v>0</v>
      </c>
    </row>
    <row r="502" spans="1:9" x14ac:dyDescent="0.25">
      <c r="A502" s="4">
        <v>499</v>
      </c>
      <c r="B502" s="45" t="s">
        <v>217</v>
      </c>
      <c r="C502" s="10" t="s">
        <v>241</v>
      </c>
      <c r="D502" s="4" t="s">
        <v>1698</v>
      </c>
      <c r="E502" s="10">
        <v>1047</v>
      </c>
      <c r="F502" s="10">
        <v>11</v>
      </c>
      <c r="G502" s="10">
        <v>0</v>
      </c>
      <c r="H502" s="49">
        <f t="shared" si="34"/>
        <v>1.0506208213944603E-2</v>
      </c>
      <c r="I502" s="49">
        <f t="shared" si="35"/>
        <v>0</v>
      </c>
    </row>
    <row r="503" spans="1:9" x14ac:dyDescent="0.25">
      <c r="A503" s="4">
        <v>500</v>
      </c>
      <c r="B503" s="45" t="s">
        <v>217</v>
      </c>
      <c r="C503" s="10" t="s">
        <v>252</v>
      </c>
      <c r="D503" s="4" t="s">
        <v>1698</v>
      </c>
      <c r="E503" s="10">
        <v>1496</v>
      </c>
      <c r="F503" s="10">
        <v>423</v>
      </c>
      <c r="G503" s="10">
        <v>9</v>
      </c>
      <c r="H503" s="49">
        <f t="shared" si="34"/>
        <v>0.28275401069518719</v>
      </c>
      <c r="I503" s="49">
        <f t="shared" si="35"/>
        <v>6.0160427807486629E-3</v>
      </c>
    </row>
    <row r="504" spans="1:9" x14ac:dyDescent="0.25">
      <c r="A504" s="4">
        <v>501</v>
      </c>
      <c r="B504" s="45" t="s">
        <v>217</v>
      </c>
      <c r="C504" s="10" t="s">
        <v>240</v>
      </c>
      <c r="D504" s="4" t="s">
        <v>1698</v>
      </c>
      <c r="E504" s="10">
        <v>663</v>
      </c>
      <c r="F504" s="10">
        <v>3</v>
      </c>
      <c r="G504" s="10">
        <v>0</v>
      </c>
      <c r="H504" s="49">
        <f t="shared" si="34"/>
        <v>4.5248868778280547E-3</v>
      </c>
      <c r="I504" s="49">
        <f t="shared" si="35"/>
        <v>0</v>
      </c>
    </row>
    <row r="505" spans="1:9" x14ac:dyDescent="0.25">
      <c r="A505" s="4">
        <v>502</v>
      </c>
      <c r="B505" s="45" t="s">
        <v>217</v>
      </c>
      <c r="C505" s="10" t="s">
        <v>231</v>
      </c>
      <c r="D505" s="4" t="s">
        <v>1698</v>
      </c>
      <c r="E505" s="10">
        <v>905</v>
      </c>
      <c r="F505" s="10">
        <v>5</v>
      </c>
      <c r="G505" s="10">
        <v>0</v>
      </c>
      <c r="H505" s="49">
        <f t="shared" si="34"/>
        <v>5.5248618784530384E-3</v>
      </c>
      <c r="I505" s="49">
        <f t="shared" si="35"/>
        <v>0</v>
      </c>
    </row>
    <row r="506" spans="1:9" x14ac:dyDescent="0.25">
      <c r="A506" s="4">
        <v>503</v>
      </c>
      <c r="B506" s="45" t="s">
        <v>217</v>
      </c>
      <c r="C506" s="10" t="s">
        <v>224</v>
      </c>
      <c r="D506" s="4" t="s">
        <v>1698</v>
      </c>
      <c r="E506" s="10">
        <v>827</v>
      </c>
      <c r="F506" s="10">
        <v>345</v>
      </c>
      <c r="G506" s="10">
        <v>14</v>
      </c>
      <c r="H506" s="49">
        <f t="shared" si="34"/>
        <v>0.41717049576783555</v>
      </c>
      <c r="I506" s="49">
        <f t="shared" si="35"/>
        <v>1.6928657799274487E-2</v>
      </c>
    </row>
    <row r="507" spans="1:9" x14ac:dyDescent="0.25">
      <c r="A507" s="4">
        <v>504</v>
      </c>
      <c r="B507" s="45" t="s">
        <v>217</v>
      </c>
      <c r="C507" s="10" t="s">
        <v>219</v>
      </c>
      <c r="D507" s="4" t="s">
        <v>1698</v>
      </c>
      <c r="E507" s="10">
        <v>1123</v>
      </c>
      <c r="F507" s="10">
        <v>2</v>
      </c>
      <c r="G507" s="10">
        <v>0</v>
      </c>
      <c r="H507" s="49">
        <f t="shared" si="34"/>
        <v>1.7809439002671415E-3</v>
      </c>
      <c r="I507" s="49">
        <f t="shared" si="35"/>
        <v>0</v>
      </c>
    </row>
    <row r="508" spans="1:9" x14ac:dyDescent="0.25">
      <c r="A508" s="4">
        <v>505</v>
      </c>
      <c r="B508" s="45" t="s">
        <v>217</v>
      </c>
      <c r="C508" s="10" t="s">
        <v>226</v>
      </c>
      <c r="D508" s="4" t="s">
        <v>1698</v>
      </c>
      <c r="E508" s="10">
        <v>1071</v>
      </c>
      <c r="F508" s="10">
        <v>3</v>
      </c>
      <c r="G508" s="10">
        <v>0</v>
      </c>
      <c r="H508" s="49">
        <f t="shared" si="34"/>
        <v>2.8011204481792717E-3</v>
      </c>
      <c r="I508" s="49">
        <f t="shared" si="35"/>
        <v>0</v>
      </c>
    </row>
    <row r="509" spans="1:9" x14ac:dyDescent="0.25">
      <c r="A509" s="4">
        <v>506</v>
      </c>
      <c r="B509" s="45" t="s">
        <v>217</v>
      </c>
      <c r="C509" s="10" t="s">
        <v>249</v>
      </c>
      <c r="D509" s="4" t="s">
        <v>1698</v>
      </c>
      <c r="E509" s="10">
        <v>895</v>
      </c>
      <c r="F509" s="10">
        <v>30</v>
      </c>
      <c r="G509" s="10">
        <v>4</v>
      </c>
      <c r="H509" s="49">
        <f t="shared" si="34"/>
        <v>3.3519553072625698E-2</v>
      </c>
      <c r="I509" s="49">
        <f t="shared" si="35"/>
        <v>4.4692737430167594E-3</v>
      </c>
    </row>
    <row r="510" spans="1:9" x14ac:dyDescent="0.25">
      <c r="A510" s="4">
        <v>507</v>
      </c>
      <c r="B510" s="45" t="s">
        <v>217</v>
      </c>
      <c r="C510" s="10" t="s">
        <v>244</v>
      </c>
      <c r="D510" s="4" t="s">
        <v>1698</v>
      </c>
      <c r="E510" s="10">
        <v>1028</v>
      </c>
      <c r="F510" s="10">
        <v>271</v>
      </c>
      <c r="G510" s="10">
        <v>22</v>
      </c>
      <c r="H510" s="49">
        <f t="shared" si="34"/>
        <v>0.26361867704280156</v>
      </c>
      <c r="I510" s="49">
        <f t="shared" si="35"/>
        <v>2.1400778210116732E-2</v>
      </c>
    </row>
    <row r="511" spans="1:9" x14ac:dyDescent="0.25">
      <c r="A511" s="4">
        <v>508</v>
      </c>
      <c r="B511" s="45" t="s">
        <v>217</v>
      </c>
      <c r="C511" s="10" t="s">
        <v>251</v>
      </c>
      <c r="D511" s="4" t="s">
        <v>1698</v>
      </c>
      <c r="E511" s="10">
        <v>1105</v>
      </c>
      <c r="F511" s="10">
        <v>235</v>
      </c>
      <c r="G511" s="10">
        <v>1</v>
      </c>
      <c r="H511" s="49">
        <f t="shared" si="34"/>
        <v>0.21266968325791855</v>
      </c>
      <c r="I511" s="49">
        <f t="shared" si="35"/>
        <v>9.049773755656109E-4</v>
      </c>
    </row>
    <row r="512" spans="1:9" x14ac:dyDescent="0.25">
      <c r="A512" s="4">
        <v>509</v>
      </c>
      <c r="B512" s="45" t="s">
        <v>217</v>
      </c>
      <c r="C512" s="10" t="s">
        <v>236</v>
      </c>
      <c r="D512" s="4" t="s">
        <v>1698</v>
      </c>
      <c r="E512" s="10">
        <v>1438</v>
      </c>
      <c r="F512" s="10">
        <v>510</v>
      </c>
      <c r="G512" s="10">
        <v>2</v>
      </c>
      <c r="H512" s="49">
        <f t="shared" si="34"/>
        <v>0.35465924895688455</v>
      </c>
      <c r="I512" s="49">
        <f t="shared" si="35"/>
        <v>1.3908205841446453E-3</v>
      </c>
    </row>
    <row r="513" spans="1:9" x14ac:dyDescent="0.25">
      <c r="A513" s="4">
        <v>510</v>
      </c>
      <c r="B513" s="45" t="s">
        <v>217</v>
      </c>
      <c r="C513" s="10" t="s">
        <v>229</v>
      </c>
      <c r="D513" s="4" t="s">
        <v>1698</v>
      </c>
      <c r="E513" s="10">
        <v>1298</v>
      </c>
      <c r="F513" s="10">
        <v>9</v>
      </c>
      <c r="G513" s="10">
        <v>0</v>
      </c>
      <c r="H513" s="49">
        <f t="shared" si="34"/>
        <v>6.9337442218798152E-3</v>
      </c>
      <c r="I513" s="49">
        <f t="shared" si="35"/>
        <v>0</v>
      </c>
    </row>
    <row r="514" spans="1:9" x14ac:dyDescent="0.25">
      <c r="A514" s="4">
        <v>511</v>
      </c>
      <c r="B514" s="45" t="s">
        <v>217</v>
      </c>
      <c r="C514" s="10" t="s">
        <v>220</v>
      </c>
      <c r="D514" s="4" t="s">
        <v>1698</v>
      </c>
      <c r="E514" s="10">
        <v>937</v>
      </c>
      <c r="F514" s="10">
        <v>2</v>
      </c>
      <c r="G514" s="10">
        <v>0</v>
      </c>
      <c r="H514" s="49">
        <f t="shared" si="34"/>
        <v>2.1344717182497333E-3</v>
      </c>
      <c r="I514" s="49">
        <f t="shared" si="35"/>
        <v>0</v>
      </c>
    </row>
    <row r="515" spans="1:9" x14ac:dyDescent="0.25">
      <c r="A515" s="4">
        <v>512</v>
      </c>
      <c r="B515" s="45" t="s">
        <v>217</v>
      </c>
      <c r="C515" s="10" t="s">
        <v>242</v>
      </c>
      <c r="D515" s="4" t="s">
        <v>1698</v>
      </c>
      <c r="E515" s="10">
        <v>1403</v>
      </c>
      <c r="F515" s="10">
        <v>79</v>
      </c>
      <c r="G515" s="10">
        <v>0</v>
      </c>
      <c r="H515" s="49">
        <f t="shared" si="34"/>
        <v>5.6307911617961511E-2</v>
      </c>
      <c r="I515" s="49">
        <f t="shared" si="35"/>
        <v>0</v>
      </c>
    </row>
    <row r="516" spans="1:9" x14ac:dyDescent="0.25">
      <c r="A516" s="4">
        <v>513</v>
      </c>
      <c r="B516" s="45" t="s">
        <v>217</v>
      </c>
      <c r="C516" s="10" t="s">
        <v>247</v>
      </c>
      <c r="D516" s="4" t="s">
        <v>1698</v>
      </c>
      <c r="E516" s="10">
        <v>798</v>
      </c>
      <c r="F516" s="10">
        <v>3</v>
      </c>
      <c r="G516" s="10">
        <v>0</v>
      </c>
      <c r="H516" s="49">
        <f t="shared" si="34"/>
        <v>3.7593984962406013E-3</v>
      </c>
      <c r="I516" s="49">
        <f t="shared" si="35"/>
        <v>0</v>
      </c>
    </row>
    <row r="517" spans="1:9" x14ac:dyDescent="0.25">
      <c r="A517" s="4">
        <v>514</v>
      </c>
      <c r="B517" s="45" t="s">
        <v>217</v>
      </c>
      <c r="C517" s="10" t="s">
        <v>246</v>
      </c>
      <c r="D517" s="4" t="s">
        <v>1698</v>
      </c>
      <c r="E517" s="10">
        <v>906</v>
      </c>
      <c r="F517" s="10">
        <v>1</v>
      </c>
      <c r="G517" s="10">
        <v>1</v>
      </c>
      <c r="H517" s="49">
        <f t="shared" si="34"/>
        <v>1.1037527593818985E-3</v>
      </c>
      <c r="I517" s="49">
        <f t="shared" si="35"/>
        <v>1.1037527593818985E-3</v>
      </c>
    </row>
    <row r="518" spans="1:9" x14ac:dyDescent="0.25">
      <c r="A518" s="4">
        <v>515</v>
      </c>
      <c r="B518" s="45" t="s">
        <v>217</v>
      </c>
      <c r="C518" s="10" t="s">
        <v>238</v>
      </c>
      <c r="D518" s="4" t="s">
        <v>1698</v>
      </c>
      <c r="E518" s="10">
        <v>1234</v>
      </c>
      <c r="F518" s="10">
        <v>514</v>
      </c>
      <c r="G518" s="10">
        <v>2</v>
      </c>
      <c r="H518" s="49">
        <f t="shared" si="34"/>
        <v>0.41653160453808752</v>
      </c>
      <c r="I518" s="49">
        <f t="shared" si="35"/>
        <v>1.6207455429497568E-3</v>
      </c>
    </row>
    <row r="519" spans="1:9" x14ac:dyDescent="0.25">
      <c r="A519" s="4">
        <v>516</v>
      </c>
      <c r="B519" s="45" t="s">
        <v>217</v>
      </c>
      <c r="C519" s="10" t="s">
        <v>227</v>
      </c>
      <c r="D519" s="4" t="s">
        <v>1698</v>
      </c>
      <c r="E519" s="10">
        <v>579</v>
      </c>
      <c r="F519" s="10">
        <v>34</v>
      </c>
      <c r="G519" s="10">
        <v>0</v>
      </c>
      <c r="H519" s="49">
        <f t="shared" si="34"/>
        <v>5.8721934369602762E-2</v>
      </c>
      <c r="I519" s="49">
        <f t="shared" si="35"/>
        <v>0</v>
      </c>
    </row>
    <row r="520" spans="1:9" x14ac:dyDescent="0.25">
      <c r="A520" s="4">
        <v>517</v>
      </c>
      <c r="B520" s="45" t="s">
        <v>217</v>
      </c>
      <c r="C520" s="10" t="s">
        <v>225</v>
      </c>
      <c r="D520" s="4" t="s">
        <v>1698</v>
      </c>
      <c r="E520" s="10">
        <v>1119</v>
      </c>
      <c r="F520" s="10">
        <v>5</v>
      </c>
      <c r="G520" s="10">
        <v>1</v>
      </c>
      <c r="H520" s="49">
        <f t="shared" si="34"/>
        <v>4.4682752457551383E-3</v>
      </c>
      <c r="I520" s="49">
        <f t="shared" si="35"/>
        <v>8.9365504915102768E-4</v>
      </c>
    </row>
    <row r="521" spans="1:9" x14ac:dyDescent="0.25">
      <c r="A521" s="4">
        <v>518</v>
      </c>
      <c r="B521" s="45" t="s">
        <v>217</v>
      </c>
      <c r="C521" s="10" t="s">
        <v>250</v>
      </c>
      <c r="D521" s="4" t="s">
        <v>1698</v>
      </c>
      <c r="E521" s="10">
        <v>1075</v>
      </c>
      <c r="F521" s="10">
        <v>6</v>
      </c>
      <c r="G521" s="10">
        <v>0</v>
      </c>
      <c r="H521" s="49">
        <f t="shared" si="34"/>
        <v>5.5813953488372094E-3</v>
      </c>
      <c r="I521" s="49">
        <f t="shared" si="35"/>
        <v>0</v>
      </c>
    </row>
    <row r="522" spans="1:9" x14ac:dyDescent="0.25">
      <c r="A522" s="4">
        <v>519</v>
      </c>
      <c r="B522" s="45" t="s">
        <v>254</v>
      </c>
      <c r="C522" s="10" t="s">
        <v>151</v>
      </c>
      <c r="D522" s="4" t="s">
        <v>1698</v>
      </c>
      <c r="E522" s="10">
        <v>1021</v>
      </c>
      <c r="F522" s="10">
        <v>1</v>
      </c>
      <c r="G522" s="10">
        <v>0</v>
      </c>
      <c r="H522" s="49">
        <f t="shared" si="34"/>
        <v>9.7943192948090111E-4</v>
      </c>
      <c r="I522" s="49">
        <f t="shared" si="35"/>
        <v>0</v>
      </c>
    </row>
    <row r="523" spans="1:9" x14ac:dyDescent="0.25">
      <c r="A523" s="4">
        <v>520</v>
      </c>
      <c r="B523" s="45" t="s">
        <v>254</v>
      </c>
      <c r="C523" s="10" t="s">
        <v>262</v>
      </c>
      <c r="D523" s="4" t="s">
        <v>1698</v>
      </c>
      <c r="E523" s="10">
        <v>1028</v>
      </c>
      <c r="F523" s="10">
        <v>38</v>
      </c>
      <c r="G523" s="10">
        <v>3</v>
      </c>
      <c r="H523" s="49">
        <f t="shared" si="34"/>
        <v>3.6964980544747082E-2</v>
      </c>
      <c r="I523" s="49">
        <f t="shared" si="35"/>
        <v>2.9182879377431907E-3</v>
      </c>
    </row>
    <row r="524" spans="1:9" x14ac:dyDescent="0.25">
      <c r="A524" s="4">
        <v>521</v>
      </c>
      <c r="B524" s="45" t="s">
        <v>254</v>
      </c>
      <c r="C524" s="10" t="s">
        <v>257</v>
      </c>
      <c r="D524" s="4" t="s">
        <v>1698</v>
      </c>
      <c r="E524" s="10">
        <v>627</v>
      </c>
      <c r="F524" s="10">
        <v>4</v>
      </c>
      <c r="G524" s="10">
        <v>1</v>
      </c>
      <c r="H524" s="49">
        <f t="shared" si="34"/>
        <v>6.379585326953748E-3</v>
      </c>
      <c r="I524" s="49">
        <f t="shared" si="35"/>
        <v>1.594896331738437E-3</v>
      </c>
    </row>
    <row r="525" spans="1:9" x14ac:dyDescent="0.25">
      <c r="A525" s="4">
        <v>522</v>
      </c>
      <c r="B525" s="45" t="s">
        <v>254</v>
      </c>
      <c r="C525" s="10" t="s">
        <v>258</v>
      </c>
      <c r="D525" s="4" t="s">
        <v>1698</v>
      </c>
      <c r="E525" s="10">
        <v>952</v>
      </c>
      <c r="F525" s="10">
        <v>2</v>
      </c>
      <c r="G525" s="10">
        <v>0</v>
      </c>
      <c r="H525" s="49">
        <f t="shared" si="34"/>
        <v>2.1008403361344537E-3</v>
      </c>
      <c r="I525" s="49">
        <f t="shared" si="35"/>
        <v>0</v>
      </c>
    </row>
    <row r="526" spans="1:9" x14ac:dyDescent="0.25">
      <c r="A526" s="4">
        <v>523</v>
      </c>
      <c r="B526" s="45" t="s">
        <v>254</v>
      </c>
      <c r="C526" s="10" t="s">
        <v>264</v>
      </c>
      <c r="D526" s="4" t="s">
        <v>1698</v>
      </c>
      <c r="E526" s="10">
        <v>431</v>
      </c>
      <c r="F526" s="10">
        <v>0</v>
      </c>
      <c r="G526" s="10">
        <v>0</v>
      </c>
      <c r="H526" s="49">
        <f t="shared" ref="H526:H557" si="36">F526/E526</f>
        <v>0</v>
      </c>
      <c r="I526" s="49">
        <f t="shared" ref="I526:I557" si="37">G526/E526</f>
        <v>0</v>
      </c>
    </row>
    <row r="527" spans="1:9" x14ac:dyDescent="0.25">
      <c r="A527" s="4">
        <v>524</v>
      </c>
      <c r="B527" s="45" t="s">
        <v>254</v>
      </c>
      <c r="C527" s="10" t="s">
        <v>265</v>
      </c>
      <c r="D527" s="4" t="s">
        <v>1698</v>
      </c>
      <c r="E527" s="10">
        <v>933</v>
      </c>
      <c r="F527" s="10">
        <v>3</v>
      </c>
      <c r="G527" s="10">
        <v>0</v>
      </c>
      <c r="H527" s="49">
        <f t="shared" si="36"/>
        <v>3.2154340836012861E-3</v>
      </c>
      <c r="I527" s="49">
        <f t="shared" si="37"/>
        <v>0</v>
      </c>
    </row>
    <row r="528" spans="1:9" x14ac:dyDescent="0.25">
      <c r="A528" s="4">
        <v>525</v>
      </c>
      <c r="B528" s="45" t="s">
        <v>254</v>
      </c>
      <c r="C528" s="10" t="s">
        <v>266</v>
      </c>
      <c r="D528" s="4" t="s">
        <v>1698</v>
      </c>
      <c r="E528" s="10">
        <v>542</v>
      </c>
      <c r="F528" s="10">
        <v>0</v>
      </c>
      <c r="G528" s="10">
        <v>0</v>
      </c>
      <c r="H528" s="49">
        <f t="shared" si="36"/>
        <v>0</v>
      </c>
      <c r="I528" s="49">
        <f t="shared" si="37"/>
        <v>0</v>
      </c>
    </row>
    <row r="529" spans="1:9" x14ac:dyDescent="0.25">
      <c r="A529" s="4">
        <v>526</v>
      </c>
      <c r="B529" s="45" t="s">
        <v>254</v>
      </c>
      <c r="C529" s="10" t="s">
        <v>267</v>
      </c>
      <c r="D529" s="4" t="s">
        <v>1698</v>
      </c>
      <c r="E529" s="10">
        <v>1160</v>
      </c>
      <c r="F529" s="10">
        <v>104</v>
      </c>
      <c r="G529" s="10">
        <v>0</v>
      </c>
      <c r="H529" s="49">
        <f t="shared" si="36"/>
        <v>8.9655172413793102E-2</v>
      </c>
      <c r="I529" s="49">
        <f t="shared" si="37"/>
        <v>0</v>
      </c>
    </row>
    <row r="530" spans="1:9" x14ac:dyDescent="0.25">
      <c r="A530" s="4">
        <v>527</v>
      </c>
      <c r="B530" s="45" t="s">
        <v>254</v>
      </c>
      <c r="C530" s="10" t="s">
        <v>261</v>
      </c>
      <c r="D530" s="4" t="s">
        <v>1698</v>
      </c>
      <c r="E530" s="10">
        <v>663</v>
      </c>
      <c r="F530" s="10">
        <v>1</v>
      </c>
      <c r="G530" s="10">
        <v>0</v>
      </c>
      <c r="H530" s="49">
        <f t="shared" si="36"/>
        <v>1.5082956259426848E-3</v>
      </c>
      <c r="I530" s="49">
        <f t="shared" si="37"/>
        <v>0</v>
      </c>
    </row>
    <row r="531" spans="1:9" x14ac:dyDescent="0.25">
      <c r="A531" s="4">
        <v>528</v>
      </c>
      <c r="B531" s="45" t="s">
        <v>254</v>
      </c>
      <c r="C531" s="10" t="s">
        <v>70</v>
      </c>
      <c r="D531" s="4" t="s">
        <v>1698</v>
      </c>
      <c r="E531" s="10">
        <v>729</v>
      </c>
      <c r="F531" s="10">
        <v>1</v>
      </c>
      <c r="G531" s="10">
        <v>0</v>
      </c>
      <c r="H531" s="49">
        <f t="shared" si="36"/>
        <v>1.3717421124828531E-3</v>
      </c>
      <c r="I531" s="49">
        <f t="shared" si="37"/>
        <v>0</v>
      </c>
    </row>
    <row r="532" spans="1:9" x14ac:dyDescent="0.25">
      <c r="A532" s="4">
        <v>529</v>
      </c>
      <c r="B532" s="45" t="s">
        <v>254</v>
      </c>
      <c r="C532" s="10" t="s">
        <v>260</v>
      </c>
      <c r="D532" s="4" t="s">
        <v>1698</v>
      </c>
      <c r="E532" s="10">
        <v>946</v>
      </c>
      <c r="F532" s="10">
        <v>0</v>
      </c>
      <c r="G532" s="10">
        <v>0</v>
      </c>
      <c r="H532" s="49">
        <f t="shared" si="36"/>
        <v>0</v>
      </c>
      <c r="I532" s="49">
        <f t="shared" si="37"/>
        <v>0</v>
      </c>
    </row>
    <row r="533" spans="1:9" x14ac:dyDescent="0.25">
      <c r="A533" s="4">
        <v>530</v>
      </c>
      <c r="B533" s="45" t="s">
        <v>254</v>
      </c>
      <c r="C533" s="10" t="s">
        <v>255</v>
      </c>
      <c r="D533" s="4" t="s">
        <v>1698</v>
      </c>
      <c r="E533" s="10">
        <v>1695</v>
      </c>
      <c r="F533" s="10">
        <v>1</v>
      </c>
      <c r="G533" s="10">
        <v>0</v>
      </c>
      <c r="H533" s="49">
        <f t="shared" si="36"/>
        <v>5.8997050147492625E-4</v>
      </c>
      <c r="I533" s="49">
        <f t="shared" si="37"/>
        <v>0</v>
      </c>
    </row>
    <row r="534" spans="1:9" x14ac:dyDescent="0.25">
      <c r="A534" s="4">
        <v>531</v>
      </c>
      <c r="B534" s="45" t="s">
        <v>254</v>
      </c>
      <c r="C534" s="10" t="s">
        <v>256</v>
      </c>
      <c r="D534" s="4" t="s">
        <v>1698</v>
      </c>
      <c r="E534" s="10">
        <v>1080</v>
      </c>
      <c r="F534" s="10">
        <v>1</v>
      </c>
      <c r="G534" s="10">
        <v>2</v>
      </c>
      <c r="H534" s="49">
        <f t="shared" si="36"/>
        <v>9.2592592592592596E-4</v>
      </c>
      <c r="I534" s="49">
        <f t="shared" si="37"/>
        <v>1.8518518518518519E-3</v>
      </c>
    </row>
    <row r="535" spans="1:9" x14ac:dyDescent="0.25">
      <c r="A535" s="4">
        <v>532</v>
      </c>
      <c r="B535" s="45" t="s">
        <v>254</v>
      </c>
      <c r="C535" s="10" t="s">
        <v>263</v>
      </c>
      <c r="D535" s="4" t="s">
        <v>1698</v>
      </c>
      <c r="E535" s="10">
        <v>1119</v>
      </c>
      <c r="F535" s="10">
        <v>2</v>
      </c>
      <c r="G535" s="10">
        <v>0</v>
      </c>
      <c r="H535" s="49">
        <f t="shared" si="36"/>
        <v>1.7873100983020554E-3</v>
      </c>
      <c r="I535" s="49">
        <f t="shared" si="37"/>
        <v>0</v>
      </c>
    </row>
    <row r="536" spans="1:9" x14ac:dyDescent="0.25">
      <c r="A536" s="4">
        <v>533</v>
      </c>
      <c r="B536" s="45" t="s">
        <v>254</v>
      </c>
      <c r="C536" s="10" t="s">
        <v>259</v>
      </c>
      <c r="D536" s="4" t="s">
        <v>1698</v>
      </c>
      <c r="E536" s="10">
        <v>1342</v>
      </c>
      <c r="F536" s="10">
        <v>1</v>
      </c>
      <c r="G536" s="10">
        <v>0</v>
      </c>
      <c r="H536" s="49">
        <f t="shared" si="36"/>
        <v>7.4515648286140089E-4</v>
      </c>
      <c r="I536" s="49">
        <f t="shared" si="37"/>
        <v>0</v>
      </c>
    </row>
    <row r="537" spans="1:9" x14ac:dyDescent="0.25">
      <c r="A537" s="4">
        <v>534</v>
      </c>
      <c r="B537" s="45" t="s">
        <v>437</v>
      </c>
      <c r="C537" s="10" t="s">
        <v>461</v>
      </c>
      <c r="D537" s="4" t="s">
        <v>1701</v>
      </c>
      <c r="E537" s="10">
        <v>79</v>
      </c>
      <c r="F537" s="10">
        <v>0</v>
      </c>
      <c r="G537" s="10">
        <v>0</v>
      </c>
      <c r="H537" s="49">
        <f t="shared" si="36"/>
        <v>0</v>
      </c>
      <c r="I537" s="49">
        <f t="shared" si="37"/>
        <v>0</v>
      </c>
    </row>
    <row r="538" spans="1:9" x14ac:dyDescent="0.25">
      <c r="A538" s="4">
        <v>535</v>
      </c>
      <c r="B538" s="45" t="s">
        <v>437</v>
      </c>
      <c r="C538" s="10" t="s">
        <v>445</v>
      </c>
      <c r="D538" s="4" t="s">
        <v>1698</v>
      </c>
      <c r="E538" s="10">
        <v>934</v>
      </c>
      <c r="F538" s="10">
        <v>3</v>
      </c>
      <c r="G538" s="10">
        <v>0</v>
      </c>
      <c r="H538" s="49">
        <f t="shared" si="36"/>
        <v>3.2119914346895075E-3</v>
      </c>
      <c r="I538" s="49">
        <f t="shared" si="37"/>
        <v>0</v>
      </c>
    </row>
    <row r="539" spans="1:9" x14ac:dyDescent="0.25">
      <c r="A539" s="4">
        <v>536</v>
      </c>
      <c r="B539" s="45" t="s">
        <v>437</v>
      </c>
      <c r="C539" s="10" t="s">
        <v>463</v>
      </c>
      <c r="D539" s="4" t="s">
        <v>1698</v>
      </c>
      <c r="E539" s="10">
        <v>449</v>
      </c>
      <c r="F539" s="10">
        <v>61</v>
      </c>
      <c r="G539" s="10">
        <v>0</v>
      </c>
      <c r="H539" s="49">
        <f t="shared" si="36"/>
        <v>0.13585746102449889</v>
      </c>
      <c r="I539" s="49">
        <f t="shared" si="37"/>
        <v>0</v>
      </c>
    </row>
    <row r="540" spans="1:9" x14ac:dyDescent="0.25">
      <c r="A540" s="4">
        <v>537</v>
      </c>
      <c r="B540" s="45" t="s">
        <v>437</v>
      </c>
      <c r="C540" s="10" t="s">
        <v>459</v>
      </c>
      <c r="D540" s="4" t="s">
        <v>1698</v>
      </c>
      <c r="E540" s="10">
        <v>507</v>
      </c>
      <c r="F540" s="10">
        <v>108</v>
      </c>
      <c r="G540" s="10">
        <v>0</v>
      </c>
      <c r="H540" s="49">
        <f t="shared" si="36"/>
        <v>0.21301775147928995</v>
      </c>
      <c r="I540" s="49">
        <f t="shared" si="37"/>
        <v>0</v>
      </c>
    </row>
    <row r="541" spans="1:9" x14ac:dyDescent="0.25">
      <c r="A541" s="4">
        <v>538</v>
      </c>
      <c r="B541" s="45" t="s">
        <v>437</v>
      </c>
      <c r="C541" s="10" t="s">
        <v>441</v>
      </c>
      <c r="D541" s="4" t="s">
        <v>1698</v>
      </c>
      <c r="E541" s="10">
        <v>997</v>
      </c>
      <c r="F541" s="10">
        <v>0</v>
      </c>
      <c r="G541" s="10">
        <v>0</v>
      </c>
      <c r="H541" s="49">
        <f t="shared" si="36"/>
        <v>0</v>
      </c>
      <c r="I541" s="49">
        <f t="shared" si="37"/>
        <v>0</v>
      </c>
    </row>
    <row r="542" spans="1:9" x14ac:dyDescent="0.25">
      <c r="A542" s="4">
        <v>539</v>
      </c>
      <c r="B542" s="45" t="s">
        <v>437</v>
      </c>
      <c r="C542" s="10" t="s">
        <v>454</v>
      </c>
      <c r="D542" s="4" t="s">
        <v>1698</v>
      </c>
      <c r="E542" s="10">
        <v>932</v>
      </c>
      <c r="F542" s="10">
        <v>5</v>
      </c>
      <c r="G542" s="10">
        <v>0</v>
      </c>
      <c r="H542" s="49">
        <f t="shared" si="36"/>
        <v>5.3648068669527897E-3</v>
      </c>
      <c r="I542" s="49">
        <f t="shared" si="37"/>
        <v>0</v>
      </c>
    </row>
    <row r="543" spans="1:9" x14ac:dyDescent="0.25">
      <c r="A543" s="4">
        <v>540</v>
      </c>
      <c r="B543" s="45" t="s">
        <v>437</v>
      </c>
      <c r="C543" s="10" t="s">
        <v>446</v>
      </c>
      <c r="D543" s="4" t="s">
        <v>1698</v>
      </c>
      <c r="E543" s="10">
        <v>1055</v>
      </c>
      <c r="F543" s="10">
        <v>11</v>
      </c>
      <c r="G543" s="10">
        <v>5</v>
      </c>
      <c r="H543" s="49">
        <f t="shared" si="36"/>
        <v>1.042654028436019E-2</v>
      </c>
      <c r="I543" s="49">
        <f t="shared" si="37"/>
        <v>4.7393364928909956E-3</v>
      </c>
    </row>
    <row r="544" spans="1:9" x14ac:dyDescent="0.25">
      <c r="A544" s="4">
        <v>541</v>
      </c>
      <c r="B544" s="45" t="s">
        <v>437</v>
      </c>
      <c r="C544" s="10" t="s">
        <v>455</v>
      </c>
      <c r="D544" s="4" t="s">
        <v>1698</v>
      </c>
      <c r="E544" s="10">
        <v>800</v>
      </c>
      <c r="F544" s="10">
        <v>151</v>
      </c>
      <c r="G544" s="10">
        <v>0</v>
      </c>
      <c r="H544" s="49">
        <f t="shared" si="36"/>
        <v>0.18875</v>
      </c>
      <c r="I544" s="49">
        <f t="shared" si="37"/>
        <v>0</v>
      </c>
    </row>
    <row r="545" spans="1:9" x14ac:dyDescent="0.25">
      <c r="A545" s="4">
        <v>542</v>
      </c>
      <c r="B545" s="45" t="s">
        <v>437</v>
      </c>
      <c r="C545" s="10" t="s">
        <v>440</v>
      </c>
      <c r="D545" s="4" t="s">
        <v>1698</v>
      </c>
      <c r="E545" s="10">
        <v>1021</v>
      </c>
      <c r="F545" s="10">
        <v>0</v>
      </c>
      <c r="G545" s="10">
        <v>0</v>
      </c>
      <c r="H545" s="49">
        <f t="shared" si="36"/>
        <v>0</v>
      </c>
      <c r="I545" s="49">
        <f t="shared" si="37"/>
        <v>0</v>
      </c>
    </row>
    <row r="546" spans="1:9" x14ac:dyDescent="0.25">
      <c r="A546" s="4">
        <v>543</v>
      </c>
      <c r="B546" s="45" t="s">
        <v>437</v>
      </c>
      <c r="C546" s="10" t="s">
        <v>451</v>
      </c>
      <c r="D546" s="4" t="s">
        <v>1698</v>
      </c>
      <c r="E546" s="10">
        <v>750</v>
      </c>
      <c r="F546" s="10">
        <v>1</v>
      </c>
      <c r="G546" s="10">
        <v>0</v>
      </c>
      <c r="H546" s="49">
        <f t="shared" si="36"/>
        <v>1.3333333333333333E-3</v>
      </c>
      <c r="I546" s="49">
        <f t="shared" si="37"/>
        <v>0</v>
      </c>
    </row>
    <row r="547" spans="1:9" x14ac:dyDescent="0.25">
      <c r="A547" s="4">
        <v>544</v>
      </c>
      <c r="B547" s="45" t="s">
        <v>437</v>
      </c>
      <c r="C547" s="10" t="s">
        <v>448</v>
      </c>
      <c r="D547" s="4" t="s">
        <v>1698</v>
      </c>
      <c r="E547" s="10">
        <v>507</v>
      </c>
      <c r="F547" s="10">
        <v>71</v>
      </c>
      <c r="G547" s="10">
        <v>1</v>
      </c>
      <c r="H547" s="49">
        <f t="shared" si="36"/>
        <v>0.14003944773175542</v>
      </c>
      <c r="I547" s="49">
        <f t="shared" si="37"/>
        <v>1.9723865877712033E-3</v>
      </c>
    </row>
    <row r="548" spans="1:9" x14ac:dyDescent="0.25">
      <c r="A548" s="4">
        <v>545</v>
      </c>
      <c r="B548" s="45" t="s">
        <v>437</v>
      </c>
      <c r="C548" s="10" t="s">
        <v>447</v>
      </c>
      <c r="D548" s="4" t="s">
        <v>1698</v>
      </c>
      <c r="E548" s="10">
        <v>300</v>
      </c>
      <c r="F548" s="10">
        <v>1</v>
      </c>
      <c r="G548" s="10">
        <v>0</v>
      </c>
      <c r="H548" s="49">
        <f t="shared" si="36"/>
        <v>3.3333333333333335E-3</v>
      </c>
      <c r="I548" s="49">
        <f t="shared" si="37"/>
        <v>0</v>
      </c>
    </row>
    <row r="549" spans="1:9" x14ac:dyDescent="0.25">
      <c r="A549" s="4">
        <v>546</v>
      </c>
      <c r="B549" s="45" t="s">
        <v>437</v>
      </c>
      <c r="C549" s="10" t="s">
        <v>438</v>
      </c>
      <c r="D549" s="4" t="s">
        <v>1698</v>
      </c>
      <c r="E549" s="10">
        <v>706</v>
      </c>
      <c r="F549" s="10">
        <v>0</v>
      </c>
      <c r="G549" s="10">
        <v>0</v>
      </c>
      <c r="H549" s="49">
        <f t="shared" si="36"/>
        <v>0</v>
      </c>
      <c r="I549" s="49">
        <f t="shared" si="37"/>
        <v>0</v>
      </c>
    </row>
    <row r="550" spans="1:9" x14ac:dyDescent="0.25">
      <c r="A550" s="4">
        <v>547</v>
      </c>
      <c r="B550" s="45" t="s">
        <v>437</v>
      </c>
      <c r="C550" s="10" t="s">
        <v>444</v>
      </c>
      <c r="D550" s="4" t="s">
        <v>1698</v>
      </c>
      <c r="E550" s="10">
        <v>498</v>
      </c>
      <c r="F550" s="10">
        <v>3</v>
      </c>
      <c r="G550" s="10">
        <v>0</v>
      </c>
      <c r="H550" s="49">
        <f t="shared" si="36"/>
        <v>6.024096385542169E-3</v>
      </c>
      <c r="I550" s="49">
        <f t="shared" si="37"/>
        <v>0</v>
      </c>
    </row>
    <row r="551" spans="1:9" x14ac:dyDescent="0.25">
      <c r="A551" s="4">
        <v>548</v>
      </c>
      <c r="B551" s="45" t="s">
        <v>437</v>
      </c>
      <c r="C551" s="10" t="s">
        <v>460</v>
      </c>
      <c r="D551" s="4" t="s">
        <v>1698</v>
      </c>
      <c r="E551" s="10">
        <v>535</v>
      </c>
      <c r="F551" s="10">
        <v>2</v>
      </c>
      <c r="G551" s="10">
        <v>0</v>
      </c>
      <c r="H551" s="49">
        <f t="shared" si="36"/>
        <v>3.7383177570093459E-3</v>
      </c>
      <c r="I551" s="49">
        <f t="shared" si="37"/>
        <v>0</v>
      </c>
    </row>
    <row r="552" spans="1:9" x14ac:dyDescent="0.25">
      <c r="A552" s="4">
        <v>549</v>
      </c>
      <c r="B552" s="45" t="s">
        <v>437</v>
      </c>
      <c r="C552" s="10" t="s">
        <v>457</v>
      </c>
      <c r="D552" s="4" t="s">
        <v>1698</v>
      </c>
      <c r="E552" s="10">
        <v>570</v>
      </c>
      <c r="F552" s="10">
        <v>2</v>
      </c>
      <c r="G552" s="10">
        <v>0</v>
      </c>
      <c r="H552" s="49">
        <f t="shared" si="36"/>
        <v>3.5087719298245615E-3</v>
      </c>
      <c r="I552" s="49">
        <f t="shared" si="37"/>
        <v>0</v>
      </c>
    </row>
    <row r="553" spans="1:9" x14ac:dyDescent="0.25">
      <c r="A553" s="4">
        <v>550</v>
      </c>
      <c r="B553" s="45" t="s">
        <v>437</v>
      </c>
      <c r="C553" s="10" t="s">
        <v>453</v>
      </c>
      <c r="D553" s="4" t="s">
        <v>1698</v>
      </c>
      <c r="E553" s="10">
        <v>1126</v>
      </c>
      <c r="F553" s="10">
        <v>1</v>
      </c>
      <c r="G553" s="10">
        <v>0</v>
      </c>
      <c r="H553" s="49">
        <f t="shared" si="36"/>
        <v>8.8809946714031975E-4</v>
      </c>
      <c r="I553" s="49">
        <f t="shared" si="37"/>
        <v>0</v>
      </c>
    </row>
    <row r="554" spans="1:9" x14ac:dyDescent="0.25">
      <c r="A554" s="4">
        <v>551</v>
      </c>
      <c r="B554" s="45" t="s">
        <v>437</v>
      </c>
      <c r="C554" s="10" t="s">
        <v>452</v>
      </c>
      <c r="D554" s="4" t="s">
        <v>1698</v>
      </c>
      <c r="E554" s="10">
        <v>786</v>
      </c>
      <c r="F554" s="10">
        <v>4</v>
      </c>
      <c r="G554" s="10">
        <v>0</v>
      </c>
      <c r="H554" s="49">
        <f t="shared" si="36"/>
        <v>5.0890585241730284E-3</v>
      </c>
      <c r="I554" s="49">
        <f t="shared" si="37"/>
        <v>0</v>
      </c>
    </row>
    <row r="555" spans="1:9" x14ac:dyDescent="0.25">
      <c r="A555" s="4">
        <v>552</v>
      </c>
      <c r="B555" s="45" t="s">
        <v>437</v>
      </c>
      <c r="C555" s="10" t="s">
        <v>450</v>
      </c>
      <c r="D555" s="4" t="s">
        <v>1698</v>
      </c>
      <c r="E555" s="10">
        <v>666</v>
      </c>
      <c r="F555" s="10">
        <v>4</v>
      </c>
      <c r="G555" s="10">
        <v>2</v>
      </c>
      <c r="H555" s="49">
        <f t="shared" si="36"/>
        <v>6.006006006006006E-3</v>
      </c>
      <c r="I555" s="49">
        <f t="shared" si="37"/>
        <v>3.003003003003003E-3</v>
      </c>
    </row>
    <row r="556" spans="1:9" x14ac:dyDescent="0.25">
      <c r="A556" s="4">
        <v>553</v>
      </c>
      <c r="B556" s="45" t="s">
        <v>437</v>
      </c>
      <c r="C556" s="10" t="s">
        <v>449</v>
      </c>
      <c r="D556" s="4" t="s">
        <v>1698</v>
      </c>
      <c r="E556" s="10">
        <v>670</v>
      </c>
      <c r="F556" s="10">
        <v>44</v>
      </c>
      <c r="G556" s="10">
        <v>0</v>
      </c>
      <c r="H556" s="49">
        <f t="shared" si="36"/>
        <v>6.5671641791044774E-2</v>
      </c>
      <c r="I556" s="49">
        <f t="shared" si="37"/>
        <v>0</v>
      </c>
    </row>
    <row r="557" spans="1:9" x14ac:dyDescent="0.25">
      <c r="A557" s="4">
        <v>554</v>
      </c>
      <c r="B557" s="45" t="s">
        <v>437</v>
      </c>
      <c r="C557" s="10" t="s">
        <v>458</v>
      </c>
      <c r="D557" s="4" t="s">
        <v>1698</v>
      </c>
      <c r="E557" s="10">
        <v>740</v>
      </c>
      <c r="F557" s="10">
        <v>58</v>
      </c>
      <c r="G557" s="10">
        <v>0</v>
      </c>
      <c r="H557" s="49">
        <f t="shared" si="36"/>
        <v>7.8378378378378383E-2</v>
      </c>
      <c r="I557" s="49">
        <f t="shared" si="37"/>
        <v>0</v>
      </c>
    </row>
    <row r="558" spans="1:9" x14ac:dyDescent="0.25">
      <c r="A558" s="4">
        <v>555</v>
      </c>
      <c r="B558" s="45" t="s">
        <v>437</v>
      </c>
      <c r="C558" s="10" t="s">
        <v>443</v>
      </c>
      <c r="D558" s="4" t="s">
        <v>1698</v>
      </c>
      <c r="E558" s="10">
        <v>1099</v>
      </c>
      <c r="F558" s="10">
        <v>1</v>
      </c>
      <c r="G558" s="10">
        <v>0</v>
      </c>
      <c r="H558" s="49">
        <f t="shared" ref="H558:H582" si="38">F558/E558</f>
        <v>9.099181073703367E-4</v>
      </c>
      <c r="I558" s="49">
        <f t="shared" ref="I558:I582" si="39">G558/E558</f>
        <v>0</v>
      </c>
    </row>
    <row r="559" spans="1:9" x14ac:dyDescent="0.25">
      <c r="A559" s="4">
        <v>556</v>
      </c>
      <c r="B559" s="45" t="s">
        <v>437</v>
      </c>
      <c r="C559" s="10" t="s">
        <v>442</v>
      </c>
      <c r="D559" s="4" t="s">
        <v>1698</v>
      </c>
      <c r="E559" s="10">
        <v>769</v>
      </c>
      <c r="F559" s="10">
        <v>7</v>
      </c>
      <c r="G559" s="10">
        <v>2</v>
      </c>
      <c r="H559" s="49">
        <f t="shared" si="38"/>
        <v>9.1027308192457735E-3</v>
      </c>
      <c r="I559" s="49">
        <f t="shared" si="39"/>
        <v>2.6007802340702211E-3</v>
      </c>
    </row>
    <row r="560" spans="1:9" x14ac:dyDescent="0.25">
      <c r="A560" s="4">
        <v>557</v>
      </c>
      <c r="B560" s="45" t="s">
        <v>437</v>
      </c>
      <c r="C560" s="10" t="s">
        <v>439</v>
      </c>
      <c r="D560" s="4" t="s">
        <v>1698</v>
      </c>
      <c r="E560" s="10">
        <v>714</v>
      </c>
      <c r="F560" s="10">
        <v>2</v>
      </c>
      <c r="G560" s="10">
        <v>0</v>
      </c>
      <c r="H560" s="49">
        <f t="shared" si="38"/>
        <v>2.8011204481792717E-3</v>
      </c>
      <c r="I560" s="49">
        <f t="shared" si="39"/>
        <v>0</v>
      </c>
    </row>
    <row r="561" spans="1:9" x14ac:dyDescent="0.25">
      <c r="A561" s="4">
        <v>558</v>
      </c>
      <c r="B561" s="45" t="s">
        <v>437</v>
      </c>
      <c r="C561" s="10" t="s">
        <v>456</v>
      </c>
      <c r="D561" s="4" t="s">
        <v>1698</v>
      </c>
      <c r="E561" s="10">
        <v>875</v>
      </c>
      <c r="F561" s="10">
        <v>2</v>
      </c>
      <c r="G561" s="10">
        <v>0</v>
      </c>
      <c r="H561" s="49">
        <f t="shared" si="38"/>
        <v>2.2857142857142859E-3</v>
      </c>
      <c r="I561" s="49">
        <f t="shared" si="39"/>
        <v>0</v>
      </c>
    </row>
    <row r="562" spans="1:9" x14ac:dyDescent="0.25">
      <c r="A562" s="4">
        <v>559</v>
      </c>
      <c r="B562" s="45" t="s">
        <v>437</v>
      </c>
      <c r="C562" s="10" t="s">
        <v>462</v>
      </c>
      <c r="D562" s="4" t="s">
        <v>1701</v>
      </c>
      <c r="E562" s="10">
        <v>242</v>
      </c>
      <c r="F562" s="10">
        <v>2</v>
      </c>
      <c r="G562" s="10">
        <v>0</v>
      </c>
      <c r="H562" s="49">
        <f t="shared" si="38"/>
        <v>8.2644628099173556E-3</v>
      </c>
      <c r="I562" s="49">
        <f t="shared" si="39"/>
        <v>0</v>
      </c>
    </row>
    <row r="563" spans="1:9" x14ac:dyDescent="0.25">
      <c r="A563" s="4">
        <v>560</v>
      </c>
      <c r="B563" s="45" t="s">
        <v>268</v>
      </c>
      <c r="C563" s="10" t="s">
        <v>281</v>
      </c>
      <c r="D563" s="4" t="s">
        <v>1698</v>
      </c>
      <c r="E563" s="10">
        <v>2207</v>
      </c>
      <c r="F563" s="10">
        <v>5</v>
      </c>
      <c r="G563" s="10">
        <v>0</v>
      </c>
      <c r="H563" s="49">
        <f t="shared" si="38"/>
        <v>2.2655188038060714E-3</v>
      </c>
      <c r="I563" s="49">
        <f t="shared" si="39"/>
        <v>0</v>
      </c>
    </row>
    <row r="564" spans="1:9" x14ac:dyDescent="0.25">
      <c r="A564" s="4">
        <v>561</v>
      </c>
      <c r="B564" s="45" t="s">
        <v>268</v>
      </c>
      <c r="C564" s="10" t="s">
        <v>280</v>
      </c>
      <c r="D564" s="4" t="s">
        <v>1698</v>
      </c>
      <c r="E564" s="10">
        <v>1125</v>
      </c>
      <c r="F564" s="10">
        <v>4</v>
      </c>
      <c r="G564" s="10">
        <v>3</v>
      </c>
      <c r="H564" s="49">
        <f t="shared" si="38"/>
        <v>3.5555555555555557E-3</v>
      </c>
      <c r="I564" s="49">
        <f t="shared" si="39"/>
        <v>2.6666666666666666E-3</v>
      </c>
    </row>
    <row r="565" spans="1:9" x14ac:dyDescent="0.25">
      <c r="A565" s="4">
        <v>562</v>
      </c>
      <c r="B565" s="45" t="s">
        <v>268</v>
      </c>
      <c r="C565" s="10" t="s">
        <v>176</v>
      </c>
      <c r="D565" s="4" t="s">
        <v>1698</v>
      </c>
      <c r="E565" s="10">
        <v>1043</v>
      </c>
      <c r="F565" s="10">
        <v>414</v>
      </c>
      <c r="G565" s="10">
        <v>0</v>
      </c>
      <c r="H565" s="49">
        <f t="shared" si="38"/>
        <v>0.39693192713326941</v>
      </c>
      <c r="I565" s="49">
        <f t="shared" si="39"/>
        <v>0</v>
      </c>
    </row>
    <row r="566" spans="1:9" x14ac:dyDescent="0.25">
      <c r="A566" s="4">
        <v>563</v>
      </c>
      <c r="B566" s="45" t="s">
        <v>268</v>
      </c>
      <c r="C566" s="10" t="s">
        <v>284</v>
      </c>
      <c r="D566" s="4" t="s">
        <v>1698</v>
      </c>
      <c r="E566" s="10">
        <v>855</v>
      </c>
      <c r="F566" s="10">
        <v>5</v>
      </c>
      <c r="G566" s="10">
        <v>0</v>
      </c>
      <c r="H566" s="49">
        <f t="shared" si="38"/>
        <v>5.8479532163742687E-3</v>
      </c>
      <c r="I566" s="49">
        <f t="shared" si="39"/>
        <v>0</v>
      </c>
    </row>
    <row r="567" spans="1:9" x14ac:dyDescent="0.25">
      <c r="A567" s="4">
        <v>564</v>
      </c>
      <c r="B567" s="45" t="s">
        <v>268</v>
      </c>
      <c r="C567" s="10" t="s">
        <v>283</v>
      </c>
      <c r="D567" s="4" t="s">
        <v>1698</v>
      </c>
      <c r="E567" s="10">
        <v>462</v>
      </c>
      <c r="F567" s="10">
        <v>0</v>
      </c>
      <c r="G567" s="10">
        <v>0</v>
      </c>
      <c r="H567" s="49">
        <f t="shared" si="38"/>
        <v>0</v>
      </c>
      <c r="I567" s="49">
        <f t="shared" si="39"/>
        <v>0</v>
      </c>
    </row>
    <row r="568" spans="1:9" x14ac:dyDescent="0.25">
      <c r="A568" s="4">
        <v>565</v>
      </c>
      <c r="B568" s="45" t="s">
        <v>268</v>
      </c>
      <c r="C568" s="10" t="s">
        <v>282</v>
      </c>
      <c r="D568" s="4" t="s">
        <v>1698</v>
      </c>
      <c r="E568" s="10">
        <v>1422</v>
      </c>
      <c r="F568" s="10">
        <v>3</v>
      </c>
      <c r="G568" s="10">
        <v>0</v>
      </c>
      <c r="H568" s="49">
        <f t="shared" si="38"/>
        <v>2.1097046413502108E-3</v>
      </c>
      <c r="I568" s="49">
        <f t="shared" si="39"/>
        <v>0</v>
      </c>
    </row>
    <row r="569" spans="1:9" x14ac:dyDescent="0.25">
      <c r="A569" s="4">
        <v>566</v>
      </c>
      <c r="B569" s="45" t="s">
        <v>268</v>
      </c>
      <c r="C569" s="10" t="s">
        <v>278</v>
      </c>
      <c r="D569" s="4" t="s">
        <v>1698</v>
      </c>
      <c r="E569" s="10">
        <v>1230</v>
      </c>
      <c r="F569" s="10">
        <v>1</v>
      </c>
      <c r="G569" s="10">
        <v>0</v>
      </c>
      <c r="H569" s="49">
        <f t="shared" si="38"/>
        <v>8.1300813008130081E-4</v>
      </c>
      <c r="I569" s="49">
        <f t="shared" si="39"/>
        <v>0</v>
      </c>
    </row>
    <row r="570" spans="1:9" x14ac:dyDescent="0.25">
      <c r="A570" s="4">
        <v>567</v>
      </c>
      <c r="B570" s="45" t="s">
        <v>268</v>
      </c>
      <c r="C570" s="10" t="s">
        <v>275</v>
      </c>
      <c r="D570" s="4" t="s">
        <v>1698</v>
      </c>
      <c r="E570" s="10">
        <v>1183</v>
      </c>
      <c r="F570" s="10">
        <v>5</v>
      </c>
      <c r="G570" s="10">
        <v>2</v>
      </c>
      <c r="H570" s="49">
        <f t="shared" si="38"/>
        <v>4.22654268808115E-3</v>
      </c>
      <c r="I570" s="49">
        <f t="shared" si="39"/>
        <v>1.6906170752324597E-3</v>
      </c>
    </row>
    <row r="571" spans="1:9" x14ac:dyDescent="0.25">
      <c r="A571" s="4">
        <v>568</v>
      </c>
      <c r="B571" s="45" t="s">
        <v>268</v>
      </c>
      <c r="C571" s="10" t="s">
        <v>274</v>
      </c>
      <c r="D571" s="4" t="s">
        <v>1698</v>
      </c>
      <c r="E571" s="10">
        <v>1546</v>
      </c>
      <c r="F571" s="10">
        <v>9</v>
      </c>
      <c r="G571" s="10">
        <v>0</v>
      </c>
      <c r="H571" s="49">
        <f t="shared" si="38"/>
        <v>5.8214747736093147E-3</v>
      </c>
      <c r="I571" s="49">
        <f t="shared" si="39"/>
        <v>0</v>
      </c>
    </row>
    <row r="572" spans="1:9" x14ac:dyDescent="0.25">
      <c r="A572" s="4">
        <v>569</v>
      </c>
      <c r="B572" s="45" t="s">
        <v>268</v>
      </c>
      <c r="C572" s="10" t="s">
        <v>272</v>
      </c>
      <c r="D572" s="4" t="s">
        <v>1698</v>
      </c>
      <c r="E572" s="10">
        <v>422</v>
      </c>
      <c r="F572" s="10">
        <v>0</v>
      </c>
      <c r="G572" s="10">
        <v>0</v>
      </c>
      <c r="H572" s="49">
        <f t="shared" si="38"/>
        <v>0</v>
      </c>
      <c r="I572" s="49">
        <f t="shared" si="39"/>
        <v>0</v>
      </c>
    </row>
    <row r="573" spans="1:9" x14ac:dyDescent="0.25">
      <c r="A573" s="4">
        <v>570</v>
      </c>
      <c r="B573" s="45" t="s">
        <v>268</v>
      </c>
      <c r="C573" s="10" t="s">
        <v>285</v>
      </c>
      <c r="D573" s="4" t="s">
        <v>1698</v>
      </c>
      <c r="E573" s="10">
        <v>1015</v>
      </c>
      <c r="F573" s="10">
        <v>0</v>
      </c>
      <c r="G573" s="10">
        <v>0</v>
      </c>
      <c r="H573" s="49">
        <f t="shared" si="38"/>
        <v>0</v>
      </c>
      <c r="I573" s="49">
        <f t="shared" si="39"/>
        <v>0</v>
      </c>
    </row>
    <row r="574" spans="1:9" x14ac:dyDescent="0.25">
      <c r="A574" s="4">
        <v>571</v>
      </c>
      <c r="B574" s="45" t="s">
        <v>268</v>
      </c>
      <c r="C574" s="10" t="s">
        <v>286</v>
      </c>
      <c r="D574" s="4" t="s">
        <v>1698</v>
      </c>
      <c r="E574" s="10">
        <v>1310</v>
      </c>
      <c r="F574" s="10">
        <v>0</v>
      </c>
      <c r="G574" s="10">
        <v>0</v>
      </c>
      <c r="H574" s="49">
        <f t="shared" si="38"/>
        <v>0</v>
      </c>
      <c r="I574" s="49">
        <f t="shared" si="39"/>
        <v>0</v>
      </c>
    </row>
    <row r="575" spans="1:9" x14ac:dyDescent="0.25">
      <c r="A575" s="4">
        <v>572</v>
      </c>
      <c r="B575" s="45" t="s">
        <v>268</v>
      </c>
      <c r="C575" s="10" t="s">
        <v>270</v>
      </c>
      <c r="D575" s="4" t="s">
        <v>1698</v>
      </c>
      <c r="E575" s="10">
        <v>1318</v>
      </c>
      <c r="F575" s="10">
        <v>7</v>
      </c>
      <c r="G575" s="10">
        <v>0</v>
      </c>
      <c r="H575" s="49">
        <f t="shared" si="38"/>
        <v>5.3110773899848257E-3</v>
      </c>
      <c r="I575" s="49">
        <f t="shared" si="39"/>
        <v>0</v>
      </c>
    </row>
    <row r="576" spans="1:9" x14ac:dyDescent="0.25">
      <c r="A576" s="4">
        <v>573</v>
      </c>
      <c r="B576" s="45" t="s">
        <v>268</v>
      </c>
      <c r="C576" s="10" t="s">
        <v>287</v>
      </c>
      <c r="D576" s="4" t="s">
        <v>1698</v>
      </c>
      <c r="E576" s="10">
        <v>626</v>
      </c>
      <c r="F576" s="10">
        <v>2</v>
      </c>
      <c r="G576" s="10">
        <v>0</v>
      </c>
      <c r="H576" s="49">
        <f t="shared" si="38"/>
        <v>3.1948881789137379E-3</v>
      </c>
      <c r="I576" s="49">
        <f t="shared" si="39"/>
        <v>0</v>
      </c>
    </row>
    <row r="577" spans="1:9" x14ac:dyDescent="0.25">
      <c r="A577" s="4">
        <v>574</v>
      </c>
      <c r="B577" s="45" t="s">
        <v>268</v>
      </c>
      <c r="C577" s="10" t="s">
        <v>288</v>
      </c>
      <c r="D577" s="4" t="s">
        <v>1698</v>
      </c>
      <c r="E577" s="10">
        <v>1000</v>
      </c>
      <c r="F577" s="10">
        <v>19</v>
      </c>
      <c r="G577" s="10">
        <v>0</v>
      </c>
      <c r="H577" s="49">
        <f t="shared" si="38"/>
        <v>1.9E-2</v>
      </c>
      <c r="I577" s="49">
        <f t="shared" si="39"/>
        <v>0</v>
      </c>
    </row>
    <row r="578" spans="1:9" x14ac:dyDescent="0.25">
      <c r="A578" s="4">
        <v>575</v>
      </c>
      <c r="B578" s="45" t="s">
        <v>268</v>
      </c>
      <c r="C578" s="10" t="s">
        <v>289</v>
      </c>
      <c r="D578" s="4" t="s">
        <v>1698</v>
      </c>
      <c r="E578" s="10">
        <v>950</v>
      </c>
      <c r="F578" s="10">
        <v>5</v>
      </c>
      <c r="G578" s="10">
        <v>0</v>
      </c>
      <c r="H578" s="49">
        <f t="shared" si="38"/>
        <v>5.263157894736842E-3</v>
      </c>
      <c r="I578" s="49">
        <f t="shared" si="39"/>
        <v>0</v>
      </c>
    </row>
    <row r="579" spans="1:9" x14ac:dyDescent="0.25">
      <c r="A579" s="4">
        <v>576</v>
      </c>
      <c r="B579" s="45" t="s">
        <v>268</v>
      </c>
      <c r="C579" s="10" t="s">
        <v>277</v>
      </c>
      <c r="D579" s="4" t="s">
        <v>1698</v>
      </c>
      <c r="E579" s="10">
        <v>1343</v>
      </c>
      <c r="F579" s="10">
        <v>155</v>
      </c>
      <c r="G579" s="10">
        <v>2</v>
      </c>
      <c r="H579" s="49">
        <f t="shared" si="38"/>
        <v>0.1154132539091586</v>
      </c>
      <c r="I579" s="49">
        <f t="shared" si="39"/>
        <v>1.4892032762472078E-3</v>
      </c>
    </row>
    <row r="580" spans="1:9" x14ac:dyDescent="0.25">
      <c r="A580" s="4">
        <v>577</v>
      </c>
      <c r="B580" s="45" t="s">
        <v>268</v>
      </c>
      <c r="C580" s="10" t="s">
        <v>279</v>
      </c>
      <c r="D580" s="4" t="s">
        <v>1698</v>
      </c>
      <c r="E580" s="10">
        <v>2433</v>
      </c>
      <c r="F580" s="10">
        <v>1549</v>
      </c>
      <c r="G580" s="10">
        <v>569</v>
      </c>
      <c r="H580" s="49">
        <f t="shared" si="38"/>
        <v>0.63666255651459103</v>
      </c>
      <c r="I580" s="49">
        <f t="shared" si="39"/>
        <v>0.23386765310316482</v>
      </c>
    </row>
    <row r="581" spans="1:9" x14ac:dyDescent="0.25">
      <c r="A581" s="4">
        <v>578</v>
      </c>
      <c r="B581" s="45" t="s">
        <v>268</v>
      </c>
      <c r="C581" s="10" t="s">
        <v>276</v>
      </c>
      <c r="D581" s="4" t="s">
        <v>1698</v>
      </c>
      <c r="E581" s="10">
        <v>1258</v>
      </c>
      <c r="F581" s="10">
        <v>4</v>
      </c>
      <c r="G581" s="10">
        <v>0</v>
      </c>
      <c r="H581" s="49">
        <f t="shared" si="38"/>
        <v>3.1796502384737681E-3</v>
      </c>
      <c r="I581" s="49">
        <f t="shared" si="39"/>
        <v>0</v>
      </c>
    </row>
    <row r="582" spans="1:9" x14ac:dyDescent="0.25">
      <c r="A582" s="4">
        <v>579</v>
      </c>
      <c r="B582" s="45" t="s">
        <v>268</v>
      </c>
      <c r="C582" s="10" t="s">
        <v>273</v>
      </c>
      <c r="D582" s="4" t="s">
        <v>1698</v>
      </c>
      <c r="E582" s="10">
        <v>1376</v>
      </c>
      <c r="F582" s="10">
        <v>16</v>
      </c>
      <c r="G582" s="10">
        <v>0</v>
      </c>
      <c r="H582" s="49">
        <f t="shared" si="38"/>
        <v>1.1627906976744186E-2</v>
      </c>
      <c r="I582" s="49">
        <f t="shared" si="39"/>
        <v>0</v>
      </c>
    </row>
    <row r="583" spans="1:9" x14ac:dyDescent="0.25">
      <c r="A583" s="4">
        <v>580</v>
      </c>
      <c r="B583" s="45" t="s">
        <v>268</v>
      </c>
      <c r="C583" s="10" t="s">
        <v>271</v>
      </c>
      <c r="D583" s="4" t="s">
        <v>1698</v>
      </c>
      <c r="E583" s="10">
        <v>0</v>
      </c>
      <c r="F583" s="10">
        <v>0</v>
      </c>
      <c r="G583" s="10">
        <v>0</v>
      </c>
      <c r="H583" s="49"/>
      <c r="I583" s="49"/>
    </row>
    <row r="584" spans="1:9" x14ac:dyDescent="0.25">
      <c r="A584" s="4">
        <v>581</v>
      </c>
      <c r="B584" s="45" t="s">
        <v>268</v>
      </c>
      <c r="C584" s="10" t="s">
        <v>269</v>
      </c>
      <c r="D584" s="4" t="s">
        <v>1698</v>
      </c>
      <c r="E584" s="10">
        <v>1713</v>
      </c>
      <c r="F584" s="10">
        <v>4</v>
      </c>
      <c r="G584" s="10">
        <v>0</v>
      </c>
      <c r="H584" s="49">
        <f t="shared" ref="H584:H627" si="40">F584/E584</f>
        <v>2.3350846468184472E-3</v>
      </c>
      <c r="I584" s="49">
        <f t="shared" ref="I584:I627" si="41">G584/E584</f>
        <v>0</v>
      </c>
    </row>
    <row r="585" spans="1:9" x14ac:dyDescent="0.25">
      <c r="A585" s="4">
        <v>582</v>
      </c>
      <c r="B585" s="45" t="s">
        <v>46</v>
      </c>
      <c r="C585" s="10" t="s">
        <v>59</v>
      </c>
      <c r="D585" s="4" t="s">
        <v>1698</v>
      </c>
      <c r="E585" s="10">
        <v>1865</v>
      </c>
      <c r="F585" s="10">
        <v>36</v>
      </c>
      <c r="G585" s="10">
        <v>1</v>
      </c>
      <c r="H585" s="49">
        <f t="shared" si="40"/>
        <v>1.9302949061662199E-2</v>
      </c>
      <c r="I585" s="49">
        <f t="shared" si="41"/>
        <v>5.3619302949061668E-4</v>
      </c>
    </row>
    <row r="586" spans="1:9" x14ac:dyDescent="0.25">
      <c r="A586" s="4">
        <v>583</v>
      </c>
      <c r="B586" s="45" t="s">
        <v>46</v>
      </c>
      <c r="C586" s="10" t="s">
        <v>56</v>
      </c>
      <c r="D586" s="4" t="s">
        <v>1698</v>
      </c>
      <c r="E586" s="10">
        <v>1640</v>
      </c>
      <c r="F586" s="10">
        <v>982</v>
      </c>
      <c r="G586" s="10">
        <v>662</v>
      </c>
      <c r="H586" s="49">
        <f t="shared" si="40"/>
        <v>0.59878048780487803</v>
      </c>
      <c r="I586" s="49">
        <f t="shared" si="41"/>
        <v>0.40365853658536588</v>
      </c>
    </row>
    <row r="587" spans="1:9" x14ac:dyDescent="0.25">
      <c r="A587" s="4">
        <v>584</v>
      </c>
      <c r="B587" s="45" t="s">
        <v>46</v>
      </c>
      <c r="C587" s="10" t="s">
        <v>58</v>
      </c>
      <c r="D587" s="4" t="s">
        <v>1698</v>
      </c>
      <c r="E587" s="10">
        <v>2240</v>
      </c>
      <c r="F587" s="10">
        <v>939</v>
      </c>
      <c r="G587" s="10">
        <v>72</v>
      </c>
      <c r="H587" s="49">
        <f t="shared" si="40"/>
        <v>0.41919642857142858</v>
      </c>
      <c r="I587" s="49">
        <f t="shared" si="41"/>
        <v>3.214285714285714E-2</v>
      </c>
    </row>
    <row r="588" spans="1:9" x14ac:dyDescent="0.25">
      <c r="A588" s="4">
        <v>585</v>
      </c>
      <c r="B588" s="45" t="s">
        <v>46</v>
      </c>
      <c r="C588" s="10" t="s">
        <v>47</v>
      </c>
      <c r="D588" s="4" t="s">
        <v>1699</v>
      </c>
      <c r="E588" s="10">
        <v>318</v>
      </c>
      <c r="F588" s="10">
        <v>3</v>
      </c>
      <c r="G588" s="10">
        <v>0</v>
      </c>
      <c r="H588" s="49">
        <f t="shared" si="40"/>
        <v>9.433962264150943E-3</v>
      </c>
      <c r="I588" s="49">
        <f t="shared" si="41"/>
        <v>0</v>
      </c>
    </row>
    <row r="589" spans="1:9" x14ac:dyDescent="0.25">
      <c r="A589" s="4">
        <v>586</v>
      </c>
      <c r="B589" s="45" t="s">
        <v>46</v>
      </c>
      <c r="C589" s="10" t="s">
        <v>54</v>
      </c>
      <c r="D589" s="4" t="s">
        <v>1698</v>
      </c>
      <c r="E589" s="10">
        <v>1596</v>
      </c>
      <c r="F589" s="10">
        <v>929</v>
      </c>
      <c r="G589" s="10">
        <v>612</v>
      </c>
      <c r="H589" s="49">
        <f t="shared" si="40"/>
        <v>0.58208020050125309</v>
      </c>
      <c r="I589" s="49">
        <f t="shared" si="41"/>
        <v>0.38345864661654133</v>
      </c>
    </row>
    <row r="590" spans="1:9" x14ac:dyDescent="0.25">
      <c r="A590" s="4">
        <v>587</v>
      </c>
      <c r="B590" s="45" t="s">
        <v>46</v>
      </c>
      <c r="C590" s="10" t="s">
        <v>53</v>
      </c>
      <c r="D590" s="4" t="s">
        <v>1699</v>
      </c>
      <c r="E590" s="10">
        <v>1446</v>
      </c>
      <c r="F590" s="10">
        <v>10</v>
      </c>
      <c r="G590" s="10">
        <v>0</v>
      </c>
      <c r="H590" s="49">
        <f t="shared" si="40"/>
        <v>6.9156293222683261E-3</v>
      </c>
      <c r="I590" s="49">
        <f t="shared" si="41"/>
        <v>0</v>
      </c>
    </row>
    <row r="591" spans="1:9" x14ac:dyDescent="0.25">
      <c r="A591" s="4">
        <v>588</v>
      </c>
      <c r="B591" s="45" t="s">
        <v>46</v>
      </c>
      <c r="C591" s="10" t="s">
        <v>60</v>
      </c>
      <c r="D591" s="4" t="s">
        <v>1698</v>
      </c>
      <c r="E591" s="10">
        <v>1294</v>
      </c>
      <c r="F591" s="10">
        <v>713</v>
      </c>
      <c r="G591" s="10">
        <v>139</v>
      </c>
      <c r="H591" s="49">
        <f t="shared" si="40"/>
        <v>0.55100463678516232</v>
      </c>
      <c r="I591" s="49">
        <f t="shared" si="41"/>
        <v>0.10741885625965997</v>
      </c>
    </row>
    <row r="592" spans="1:9" x14ac:dyDescent="0.25">
      <c r="A592" s="4">
        <v>589</v>
      </c>
      <c r="B592" s="45" t="s">
        <v>46</v>
      </c>
      <c r="C592" s="10" t="s">
        <v>49</v>
      </c>
      <c r="D592" s="4" t="s">
        <v>1698</v>
      </c>
      <c r="E592" s="10">
        <v>2107</v>
      </c>
      <c r="F592" s="10">
        <v>1098</v>
      </c>
      <c r="G592" s="10">
        <v>109</v>
      </c>
      <c r="H592" s="49">
        <f t="shared" si="40"/>
        <v>0.52112007593735166</v>
      </c>
      <c r="I592" s="49">
        <f t="shared" si="41"/>
        <v>5.1732320835310867E-2</v>
      </c>
    </row>
    <row r="593" spans="1:9" x14ac:dyDescent="0.25">
      <c r="A593" s="4">
        <v>590</v>
      </c>
      <c r="B593" s="45" t="s">
        <v>46</v>
      </c>
      <c r="C593" s="10" t="s">
        <v>52</v>
      </c>
      <c r="D593" s="4" t="s">
        <v>1698</v>
      </c>
      <c r="E593" s="10">
        <v>2780</v>
      </c>
      <c r="F593" s="10">
        <v>973</v>
      </c>
      <c r="G593" s="10">
        <v>46</v>
      </c>
      <c r="H593" s="49">
        <f t="shared" si="40"/>
        <v>0.35</v>
      </c>
      <c r="I593" s="49">
        <f t="shared" si="41"/>
        <v>1.6546762589928057E-2</v>
      </c>
    </row>
    <row r="594" spans="1:9" x14ac:dyDescent="0.25">
      <c r="A594" s="4">
        <v>591</v>
      </c>
      <c r="B594" s="45" t="s">
        <v>46</v>
      </c>
      <c r="C594" s="10" t="s">
        <v>50</v>
      </c>
      <c r="D594" s="4" t="s">
        <v>1698</v>
      </c>
      <c r="E594" s="10">
        <v>1993</v>
      </c>
      <c r="F594" s="10">
        <v>486</v>
      </c>
      <c r="G594" s="10">
        <v>81</v>
      </c>
      <c r="H594" s="49">
        <f t="shared" si="40"/>
        <v>0.24385348720521827</v>
      </c>
      <c r="I594" s="49">
        <f t="shared" si="41"/>
        <v>4.0642247867536375E-2</v>
      </c>
    </row>
    <row r="595" spans="1:9" x14ac:dyDescent="0.25">
      <c r="A595" s="4">
        <v>592</v>
      </c>
      <c r="B595" s="45" t="s">
        <v>46</v>
      </c>
      <c r="C595" s="10" t="s">
        <v>57</v>
      </c>
      <c r="D595" s="4" t="s">
        <v>1698</v>
      </c>
      <c r="E595" s="10">
        <v>1823</v>
      </c>
      <c r="F595" s="10">
        <v>475</v>
      </c>
      <c r="G595" s="10">
        <v>5</v>
      </c>
      <c r="H595" s="49">
        <f t="shared" si="40"/>
        <v>0.26055951727921012</v>
      </c>
      <c r="I595" s="49">
        <f t="shared" si="41"/>
        <v>2.7427317608337905E-3</v>
      </c>
    </row>
    <row r="596" spans="1:9" x14ac:dyDescent="0.25">
      <c r="A596" s="4">
        <v>593</v>
      </c>
      <c r="B596" s="45" t="s">
        <v>46</v>
      </c>
      <c r="C596" s="10" t="s">
        <v>48</v>
      </c>
      <c r="D596" s="4" t="s">
        <v>1698</v>
      </c>
      <c r="E596" s="10">
        <v>1283</v>
      </c>
      <c r="F596" s="10">
        <v>538</v>
      </c>
      <c r="G596" s="10">
        <v>0</v>
      </c>
      <c r="H596" s="49">
        <f t="shared" si="40"/>
        <v>0.41932969602494152</v>
      </c>
      <c r="I596" s="49">
        <f t="shared" si="41"/>
        <v>0</v>
      </c>
    </row>
    <row r="597" spans="1:9" x14ac:dyDescent="0.25">
      <c r="A597" s="4">
        <v>594</v>
      </c>
      <c r="B597" s="45" t="s">
        <v>46</v>
      </c>
      <c r="C597" s="10" t="s">
        <v>51</v>
      </c>
      <c r="D597" s="4" t="s">
        <v>1698</v>
      </c>
      <c r="E597" s="10">
        <v>2212</v>
      </c>
      <c r="F597" s="10">
        <v>1420</v>
      </c>
      <c r="G597" s="10">
        <v>794</v>
      </c>
      <c r="H597" s="49">
        <f t="shared" si="40"/>
        <v>0.64195298372513565</v>
      </c>
      <c r="I597" s="49">
        <f t="shared" si="41"/>
        <v>0.3589511754068716</v>
      </c>
    </row>
    <row r="598" spans="1:9" x14ac:dyDescent="0.25">
      <c r="A598" s="4">
        <v>595</v>
      </c>
      <c r="B598" s="45" t="s">
        <v>46</v>
      </c>
      <c r="C598" s="10" t="s">
        <v>55</v>
      </c>
      <c r="D598" s="4" t="s">
        <v>1698</v>
      </c>
      <c r="E598" s="10">
        <v>2221</v>
      </c>
      <c r="F598" s="10">
        <v>843</v>
      </c>
      <c r="G598" s="10">
        <v>149</v>
      </c>
      <c r="H598" s="49">
        <f t="shared" si="40"/>
        <v>0.37955875731652411</v>
      </c>
      <c r="I598" s="49">
        <f t="shared" si="41"/>
        <v>6.7086897793786585E-2</v>
      </c>
    </row>
    <row r="599" spans="1:9" x14ac:dyDescent="0.25">
      <c r="A599" s="4">
        <v>596</v>
      </c>
      <c r="B599" s="45" t="s">
        <v>290</v>
      </c>
      <c r="C599" s="10" t="s">
        <v>313</v>
      </c>
      <c r="D599" s="4" t="s">
        <v>1698</v>
      </c>
      <c r="E599" s="10">
        <v>1173</v>
      </c>
      <c r="F599" s="10">
        <v>1</v>
      </c>
      <c r="G599" s="10">
        <v>0</v>
      </c>
      <c r="H599" s="49">
        <f t="shared" si="40"/>
        <v>8.5251491901108269E-4</v>
      </c>
      <c r="I599" s="49">
        <f t="shared" si="41"/>
        <v>0</v>
      </c>
    </row>
    <row r="600" spans="1:9" x14ac:dyDescent="0.25">
      <c r="A600" s="4">
        <v>597</v>
      </c>
      <c r="B600" s="45" t="s">
        <v>290</v>
      </c>
      <c r="C600" s="10" t="s">
        <v>311</v>
      </c>
      <c r="D600" s="4" t="s">
        <v>1698</v>
      </c>
      <c r="E600" s="10">
        <v>930</v>
      </c>
      <c r="F600" s="10">
        <v>0</v>
      </c>
      <c r="G600" s="10">
        <v>0</v>
      </c>
      <c r="H600" s="49">
        <f t="shared" si="40"/>
        <v>0</v>
      </c>
      <c r="I600" s="49">
        <f t="shared" si="41"/>
        <v>0</v>
      </c>
    </row>
    <row r="601" spans="1:9" x14ac:dyDescent="0.25">
      <c r="A601" s="4">
        <v>598</v>
      </c>
      <c r="B601" s="45" t="s">
        <v>290</v>
      </c>
      <c r="C601" s="10" t="s">
        <v>301</v>
      </c>
      <c r="D601" s="4" t="s">
        <v>1698</v>
      </c>
      <c r="E601" s="10">
        <v>464</v>
      </c>
      <c r="F601" s="10">
        <v>1</v>
      </c>
      <c r="G601" s="10">
        <v>0</v>
      </c>
      <c r="H601" s="49">
        <f t="shared" si="40"/>
        <v>2.1551724137931034E-3</v>
      </c>
      <c r="I601" s="49">
        <f t="shared" si="41"/>
        <v>0</v>
      </c>
    </row>
    <row r="602" spans="1:9" x14ac:dyDescent="0.25">
      <c r="A602" s="4">
        <v>599</v>
      </c>
      <c r="B602" s="45" t="s">
        <v>290</v>
      </c>
      <c r="C602" s="10" t="s">
        <v>312</v>
      </c>
      <c r="D602" s="4" t="s">
        <v>1698</v>
      </c>
      <c r="E602" s="10">
        <v>1280</v>
      </c>
      <c r="F602" s="10">
        <v>3</v>
      </c>
      <c r="G602" s="10">
        <v>0</v>
      </c>
      <c r="H602" s="49">
        <f t="shared" si="40"/>
        <v>2.3437499999999999E-3</v>
      </c>
      <c r="I602" s="49">
        <f t="shared" si="41"/>
        <v>0</v>
      </c>
    </row>
    <row r="603" spans="1:9" x14ac:dyDescent="0.25">
      <c r="A603" s="4">
        <v>600</v>
      </c>
      <c r="B603" s="45" t="s">
        <v>290</v>
      </c>
      <c r="C603" s="10" t="s">
        <v>307</v>
      </c>
      <c r="D603" s="4" t="s">
        <v>1698</v>
      </c>
      <c r="E603" s="10">
        <v>847</v>
      </c>
      <c r="F603" s="10">
        <v>7</v>
      </c>
      <c r="G603" s="10">
        <v>3</v>
      </c>
      <c r="H603" s="49">
        <f t="shared" si="40"/>
        <v>8.2644628099173556E-3</v>
      </c>
      <c r="I603" s="49">
        <f t="shared" si="41"/>
        <v>3.5419126328217238E-3</v>
      </c>
    </row>
    <row r="604" spans="1:9" x14ac:dyDescent="0.25">
      <c r="A604" s="4">
        <v>601</v>
      </c>
      <c r="B604" s="45" t="s">
        <v>290</v>
      </c>
      <c r="C604" s="10" t="s">
        <v>256</v>
      </c>
      <c r="D604" s="4" t="s">
        <v>1698</v>
      </c>
      <c r="E604" s="10">
        <v>717</v>
      </c>
      <c r="F604" s="10">
        <v>9</v>
      </c>
      <c r="G604" s="10">
        <v>0</v>
      </c>
      <c r="H604" s="49">
        <f t="shared" si="40"/>
        <v>1.2552301255230125E-2</v>
      </c>
      <c r="I604" s="49">
        <f t="shared" si="41"/>
        <v>0</v>
      </c>
    </row>
    <row r="605" spans="1:9" x14ac:dyDescent="0.25">
      <c r="A605" s="4">
        <v>602</v>
      </c>
      <c r="B605" s="45" t="s">
        <v>290</v>
      </c>
      <c r="C605" s="10" t="s">
        <v>294</v>
      </c>
      <c r="D605" s="4" t="s">
        <v>1698</v>
      </c>
      <c r="E605" s="10">
        <v>378</v>
      </c>
      <c r="F605" s="10">
        <v>3</v>
      </c>
      <c r="G605" s="10">
        <v>0</v>
      </c>
      <c r="H605" s="49">
        <f t="shared" si="40"/>
        <v>7.9365079365079361E-3</v>
      </c>
      <c r="I605" s="49">
        <f t="shared" si="41"/>
        <v>0</v>
      </c>
    </row>
    <row r="606" spans="1:9" x14ac:dyDescent="0.25">
      <c r="A606" s="4">
        <v>603</v>
      </c>
      <c r="B606" s="45" t="s">
        <v>290</v>
      </c>
      <c r="C606" s="10" t="s">
        <v>314</v>
      </c>
      <c r="D606" s="4" t="s">
        <v>1698</v>
      </c>
      <c r="E606" s="10">
        <v>797</v>
      </c>
      <c r="F606" s="10">
        <v>7</v>
      </c>
      <c r="G606" s="10">
        <v>0</v>
      </c>
      <c r="H606" s="49">
        <f t="shared" si="40"/>
        <v>8.7829360100376407E-3</v>
      </c>
      <c r="I606" s="49">
        <f t="shared" si="41"/>
        <v>0</v>
      </c>
    </row>
    <row r="607" spans="1:9" x14ac:dyDescent="0.25">
      <c r="A607" s="4">
        <v>604</v>
      </c>
      <c r="B607" s="45" t="s">
        <v>290</v>
      </c>
      <c r="C607" s="10" t="s">
        <v>310</v>
      </c>
      <c r="D607" s="4" t="s">
        <v>1698</v>
      </c>
      <c r="E607" s="10">
        <v>1039</v>
      </c>
      <c r="F607" s="10">
        <v>1</v>
      </c>
      <c r="G607" s="10">
        <v>0</v>
      </c>
      <c r="H607" s="49">
        <f t="shared" si="40"/>
        <v>9.6246390760346492E-4</v>
      </c>
      <c r="I607" s="49">
        <f t="shared" si="41"/>
        <v>0</v>
      </c>
    </row>
    <row r="608" spans="1:9" x14ac:dyDescent="0.25">
      <c r="A608" s="4">
        <v>605</v>
      </c>
      <c r="B608" s="45" t="s">
        <v>290</v>
      </c>
      <c r="C608" s="10" t="s">
        <v>80</v>
      </c>
      <c r="D608" s="4" t="s">
        <v>1698</v>
      </c>
      <c r="E608" s="10">
        <v>948</v>
      </c>
      <c r="F608" s="10">
        <v>1</v>
      </c>
      <c r="G608" s="10">
        <v>0</v>
      </c>
      <c r="H608" s="49">
        <f t="shared" si="40"/>
        <v>1.0548523206751054E-3</v>
      </c>
      <c r="I608" s="49">
        <f t="shared" si="41"/>
        <v>0</v>
      </c>
    </row>
    <row r="609" spans="1:9" x14ac:dyDescent="0.25">
      <c r="A609" s="4">
        <v>606</v>
      </c>
      <c r="B609" s="45" t="s">
        <v>290</v>
      </c>
      <c r="C609" s="10" t="s">
        <v>306</v>
      </c>
      <c r="D609" s="4" t="s">
        <v>1698</v>
      </c>
      <c r="E609" s="10">
        <v>574</v>
      </c>
      <c r="F609" s="10">
        <v>1</v>
      </c>
      <c r="G609" s="10">
        <v>0</v>
      </c>
      <c r="H609" s="49">
        <f t="shared" si="40"/>
        <v>1.7421602787456446E-3</v>
      </c>
      <c r="I609" s="49">
        <f t="shared" si="41"/>
        <v>0</v>
      </c>
    </row>
    <row r="610" spans="1:9" x14ac:dyDescent="0.25">
      <c r="A610" s="4">
        <v>607</v>
      </c>
      <c r="B610" s="45" t="s">
        <v>290</v>
      </c>
      <c r="C610" s="10" t="s">
        <v>304</v>
      </c>
      <c r="D610" s="4" t="s">
        <v>1698</v>
      </c>
      <c r="E610" s="10">
        <v>865</v>
      </c>
      <c r="F610" s="10">
        <v>15</v>
      </c>
      <c r="G610" s="10">
        <v>5</v>
      </c>
      <c r="H610" s="49">
        <f t="shared" si="40"/>
        <v>1.7341040462427744E-2</v>
      </c>
      <c r="I610" s="49">
        <f t="shared" si="41"/>
        <v>5.7803468208092483E-3</v>
      </c>
    </row>
    <row r="611" spans="1:9" x14ac:dyDescent="0.25">
      <c r="A611" s="4">
        <v>608</v>
      </c>
      <c r="B611" s="45" t="s">
        <v>290</v>
      </c>
      <c r="C611" s="10" t="s">
        <v>52</v>
      </c>
      <c r="D611" s="4" t="s">
        <v>1698</v>
      </c>
      <c r="E611" s="10">
        <v>808</v>
      </c>
      <c r="F611" s="10">
        <v>0</v>
      </c>
      <c r="G611" s="10">
        <v>0</v>
      </c>
      <c r="H611" s="49">
        <f t="shared" si="40"/>
        <v>0</v>
      </c>
      <c r="I611" s="49">
        <f t="shared" si="41"/>
        <v>0</v>
      </c>
    </row>
    <row r="612" spans="1:9" x14ac:dyDescent="0.25">
      <c r="A612" s="4">
        <v>609</v>
      </c>
      <c r="B612" s="45" t="s">
        <v>290</v>
      </c>
      <c r="C612" s="10" t="s">
        <v>300</v>
      </c>
      <c r="D612" s="4" t="s">
        <v>1698</v>
      </c>
      <c r="E612" s="10">
        <v>743</v>
      </c>
      <c r="F612" s="10">
        <v>14</v>
      </c>
      <c r="G612" s="10">
        <v>0</v>
      </c>
      <c r="H612" s="49">
        <f t="shared" si="40"/>
        <v>1.8842530282637954E-2</v>
      </c>
      <c r="I612" s="49">
        <f t="shared" si="41"/>
        <v>0</v>
      </c>
    </row>
    <row r="613" spans="1:9" x14ac:dyDescent="0.25">
      <c r="A613" s="4">
        <v>610</v>
      </c>
      <c r="B613" s="45" t="s">
        <v>290</v>
      </c>
      <c r="C613" s="10" t="s">
        <v>303</v>
      </c>
      <c r="D613" s="4" t="s">
        <v>1698</v>
      </c>
      <c r="E613" s="10">
        <v>705</v>
      </c>
      <c r="F613" s="10">
        <v>0</v>
      </c>
      <c r="G613" s="10">
        <v>0</v>
      </c>
      <c r="H613" s="49">
        <f t="shared" si="40"/>
        <v>0</v>
      </c>
      <c r="I613" s="49">
        <f t="shared" si="41"/>
        <v>0</v>
      </c>
    </row>
    <row r="614" spans="1:9" x14ac:dyDescent="0.25">
      <c r="A614" s="4">
        <v>611</v>
      </c>
      <c r="B614" s="45" t="s">
        <v>290</v>
      </c>
      <c r="C614" s="10" t="s">
        <v>305</v>
      </c>
      <c r="D614" s="4" t="s">
        <v>1698</v>
      </c>
      <c r="E614" s="10">
        <v>720</v>
      </c>
      <c r="F614" s="10">
        <v>3</v>
      </c>
      <c r="G614" s="10">
        <v>0</v>
      </c>
      <c r="H614" s="49">
        <f t="shared" si="40"/>
        <v>4.1666666666666666E-3</v>
      </c>
      <c r="I614" s="49">
        <f t="shared" si="41"/>
        <v>0</v>
      </c>
    </row>
    <row r="615" spans="1:9" x14ac:dyDescent="0.25">
      <c r="A615" s="4">
        <v>612</v>
      </c>
      <c r="B615" s="45" t="s">
        <v>290</v>
      </c>
      <c r="C615" s="10" t="s">
        <v>295</v>
      </c>
      <c r="D615" s="4" t="s">
        <v>1698</v>
      </c>
      <c r="E615" s="10">
        <v>1161</v>
      </c>
      <c r="F615" s="10">
        <v>3</v>
      </c>
      <c r="G615" s="10">
        <v>0</v>
      </c>
      <c r="H615" s="49">
        <f t="shared" si="40"/>
        <v>2.5839793281653748E-3</v>
      </c>
      <c r="I615" s="49">
        <f t="shared" si="41"/>
        <v>0</v>
      </c>
    </row>
    <row r="616" spans="1:9" x14ac:dyDescent="0.25">
      <c r="A616" s="4">
        <v>613</v>
      </c>
      <c r="B616" s="45" t="s">
        <v>290</v>
      </c>
      <c r="C616" s="10" t="s">
        <v>302</v>
      </c>
      <c r="D616" s="4" t="s">
        <v>1698</v>
      </c>
      <c r="E616" s="10">
        <v>1082</v>
      </c>
      <c r="F616" s="10">
        <v>2</v>
      </c>
      <c r="G616" s="10">
        <v>0</v>
      </c>
      <c r="H616" s="49">
        <f t="shared" si="40"/>
        <v>1.8484288354898336E-3</v>
      </c>
      <c r="I616" s="49">
        <f t="shared" si="41"/>
        <v>0</v>
      </c>
    </row>
    <row r="617" spans="1:9" x14ac:dyDescent="0.25">
      <c r="A617" s="4">
        <v>614</v>
      </c>
      <c r="B617" s="45" t="s">
        <v>290</v>
      </c>
      <c r="C617" s="10" t="s">
        <v>316</v>
      </c>
      <c r="D617" s="4" t="s">
        <v>1698</v>
      </c>
      <c r="E617" s="10">
        <v>712</v>
      </c>
      <c r="F617" s="10">
        <v>2</v>
      </c>
      <c r="G617" s="10">
        <v>0</v>
      </c>
      <c r="H617" s="49">
        <f t="shared" si="40"/>
        <v>2.8089887640449437E-3</v>
      </c>
      <c r="I617" s="49">
        <f t="shared" si="41"/>
        <v>0</v>
      </c>
    </row>
    <row r="618" spans="1:9" x14ac:dyDescent="0.25">
      <c r="A618" s="4">
        <v>615</v>
      </c>
      <c r="B618" s="45" t="s">
        <v>290</v>
      </c>
      <c r="C618" s="10" t="s">
        <v>293</v>
      </c>
      <c r="D618" s="4" t="s">
        <v>1698</v>
      </c>
      <c r="E618" s="10">
        <v>755</v>
      </c>
      <c r="F618" s="10">
        <v>28</v>
      </c>
      <c r="G618" s="10">
        <v>0</v>
      </c>
      <c r="H618" s="49">
        <f t="shared" si="40"/>
        <v>3.7086092715231792E-2</v>
      </c>
      <c r="I618" s="49">
        <f t="shared" si="41"/>
        <v>0</v>
      </c>
    </row>
    <row r="619" spans="1:9" x14ac:dyDescent="0.25">
      <c r="A619" s="4">
        <v>616</v>
      </c>
      <c r="B619" s="45" t="s">
        <v>290</v>
      </c>
      <c r="C619" s="10" t="s">
        <v>299</v>
      </c>
      <c r="D619" s="4" t="s">
        <v>1698</v>
      </c>
      <c r="E619" s="10">
        <v>697</v>
      </c>
      <c r="F619" s="10">
        <v>1</v>
      </c>
      <c r="G619" s="10">
        <v>1</v>
      </c>
      <c r="H619" s="49">
        <f t="shared" si="40"/>
        <v>1.4347202295552368E-3</v>
      </c>
      <c r="I619" s="49">
        <f t="shared" si="41"/>
        <v>1.4347202295552368E-3</v>
      </c>
    </row>
    <row r="620" spans="1:9" x14ac:dyDescent="0.25">
      <c r="A620" s="4">
        <v>617</v>
      </c>
      <c r="B620" s="45" t="s">
        <v>290</v>
      </c>
      <c r="C620" s="10" t="s">
        <v>309</v>
      </c>
      <c r="D620" s="4" t="s">
        <v>1698</v>
      </c>
      <c r="E620" s="10">
        <v>847</v>
      </c>
      <c r="F620" s="10">
        <v>160</v>
      </c>
      <c r="G620" s="10">
        <v>5</v>
      </c>
      <c r="H620" s="49">
        <f t="shared" si="40"/>
        <v>0.18890200708382526</v>
      </c>
      <c r="I620" s="49">
        <f t="shared" si="41"/>
        <v>5.9031877213695395E-3</v>
      </c>
    </row>
    <row r="621" spans="1:9" x14ac:dyDescent="0.25">
      <c r="A621" s="4">
        <v>618</v>
      </c>
      <c r="B621" s="45" t="s">
        <v>290</v>
      </c>
      <c r="C621" s="10" t="s">
        <v>297</v>
      </c>
      <c r="D621" s="4" t="s">
        <v>1698</v>
      </c>
      <c r="E621" s="10">
        <v>538</v>
      </c>
      <c r="F621" s="10">
        <v>80</v>
      </c>
      <c r="G621" s="10">
        <v>0</v>
      </c>
      <c r="H621" s="49">
        <f t="shared" si="40"/>
        <v>0.14869888475836432</v>
      </c>
      <c r="I621" s="49">
        <f t="shared" si="41"/>
        <v>0</v>
      </c>
    </row>
    <row r="622" spans="1:9" x14ac:dyDescent="0.25">
      <c r="A622" s="4">
        <v>619</v>
      </c>
      <c r="B622" s="45" t="s">
        <v>290</v>
      </c>
      <c r="C622" s="10" t="s">
        <v>315</v>
      </c>
      <c r="D622" s="4" t="s">
        <v>1698</v>
      </c>
      <c r="E622" s="10">
        <v>870</v>
      </c>
      <c r="F622" s="10">
        <v>3</v>
      </c>
      <c r="G622" s="10">
        <v>0</v>
      </c>
      <c r="H622" s="49">
        <f t="shared" si="40"/>
        <v>3.4482758620689655E-3</v>
      </c>
      <c r="I622" s="49">
        <f t="shared" si="41"/>
        <v>0</v>
      </c>
    </row>
    <row r="623" spans="1:9" x14ac:dyDescent="0.25">
      <c r="A623" s="4">
        <v>620</v>
      </c>
      <c r="B623" s="45" t="s">
        <v>290</v>
      </c>
      <c r="C623" s="10" t="s">
        <v>296</v>
      </c>
      <c r="D623" s="4" t="s">
        <v>1698</v>
      </c>
      <c r="E623" s="10">
        <v>546</v>
      </c>
      <c r="F623" s="10">
        <v>223</v>
      </c>
      <c r="G623" s="10">
        <v>6</v>
      </c>
      <c r="H623" s="49">
        <f t="shared" si="40"/>
        <v>0.40842490842490842</v>
      </c>
      <c r="I623" s="49">
        <f t="shared" si="41"/>
        <v>1.098901098901099E-2</v>
      </c>
    </row>
    <row r="624" spans="1:9" x14ac:dyDescent="0.25">
      <c r="A624" s="4">
        <v>621</v>
      </c>
      <c r="B624" s="45" t="s">
        <v>290</v>
      </c>
      <c r="C624" s="10" t="s">
        <v>298</v>
      </c>
      <c r="D624" s="4" t="s">
        <v>1698</v>
      </c>
      <c r="E624" s="10">
        <v>1147</v>
      </c>
      <c r="F624" s="10">
        <v>3</v>
      </c>
      <c r="G624" s="10">
        <v>0</v>
      </c>
      <c r="H624" s="49">
        <f t="shared" si="40"/>
        <v>2.6155187445510027E-3</v>
      </c>
      <c r="I624" s="49">
        <f t="shared" si="41"/>
        <v>0</v>
      </c>
    </row>
    <row r="625" spans="1:9" x14ac:dyDescent="0.25">
      <c r="A625" s="4">
        <v>622</v>
      </c>
      <c r="B625" s="45" t="s">
        <v>290</v>
      </c>
      <c r="C625" s="10" t="s">
        <v>291</v>
      </c>
      <c r="D625" s="4" t="s">
        <v>1698</v>
      </c>
      <c r="E625" s="10">
        <v>487</v>
      </c>
      <c r="F625" s="10">
        <v>1</v>
      </c>
      <c r="G625" s="10">
        <v>0</v>
      </c>
      <c r="H625" s="49">
        <f t="shared" si="40"/>
        <v>2.0533880903490761E-3</v>
      </c>
      <c r="I625" s="49">
        <f t="shared" si="41"/>
        <v>0</v>
      </c>
    </row>
    <row r="626" spans="1:9" x14ac:dyDescent="0.25">
      <c r="A626" s="4">
        <v>623</v>
      </c>
      <c r="B626" s="45" t="s">
        <v>290</v>
      </c>
      <c r="C626" s="10" t="s">
        <v>292</v>
      </c>
      <c r="D626" s="4" t="s">
        <v>1698</v>
      </c>
      <c r="E626" s="10">
        <v>1112</v>
      </c>
      <c r="F626" s="10">
        <v>1</v>
      </c>
      <c r="G626" s="10">
        <v>0</v>
      </c>
      <c r="H626" s="49">
        <f t="shared" si="40"/>
        <v>8.9928057553956839E-4</v>
      </c>
      <c r="I626" s="49">
        <f t="shared" si="41"/>
        <v>0</v>
      </c>
    </row>
    <row r="627" spans="1:9" x14ac:dyDescent="0.25">
      <c r="A627" s="4">
        <v>624</v>
      </c>
      <c r="B627" s="45" t="s">
        <v>290</v>
      </c>
      <c r="C627" s="10" t="s">
        <v>308</v>
      </c>
      <c r="D627" s="4" t="s">
        <v>1698</v>
      </c>
      <c r="E627" s="10">
        <v>637</v>
      </c>
      <c r="F627" s="10">
        <v>0</v>
      </c>
      <c r="G627" s="10">
        <v>0</v>
      </c>
      <c r="H627" s="49">
        <f t="shared" si="40"/>
        <v>0</v>
      </c>
      <c r="I627" s="49">
        <f t="shared" si="41"/>
        <v>0</v>
      </c>
    </row>
    <row r="628" spans="1:9" x14ac:dyDescent="0.25">
      <c r="A628" s="4">
        <v>625</v>
      </c>
      <c r="B628" s="45" t="s">
        <v>17</v>
      </c>
      <c r="C628" s="10" t="s">
        <v>18</v>
      </c>
      <c r="D628" s="4" t="s">
        <v>1698</v>
      </c>
      <c r="E628" s="10">
        <v>0</v>
      </c>
      <c r="F628" s="10">
        <v>0</v>
      </c>
      <c r="G628" s="10">
        <v>0</v>
      </c>
      <c r="H628" s="49"/>
      <c r="I628" s="49"/>
    </row>
    <row r="629" spans="1:9" x14ac:dyDescent="0.25">
      <c r="A629" s="4">
        <v>626</v>
      </c>
      <c r="B629" s="45" t="s">
        <v>17</v>
      </c>
      <c r="C629" s="10" t="s">
        <v>21</v>
      </c>
      <c r="D629" s="4" t="s">
        <v>1698</v>
      </c>
      <c r="E629" s="10">
        <v>1383</v>
      </c>
      <c r="F629" s="10">
        <v>363</v>
      </c>
      <c r="G629" s="10">
        <v>0</v>
      </c>
      <c r="H629" s="49">
        <f t="shared" ref="H629:H660" si="42">F629/E629</f>
        <v>0.26247288503253796</v>
      </c>
      <c r="I629" s="49">
        <f t="shared" ref="I629:I660" si="43">G629/E629</f>
        <v>0</v>
      </c>
    </row>
    <row r="630" spans="1:9" x14ac:dyDescent="0.25">
      <c r="A630" s="4">
        <v>627</v>
      </c>
      <c r="B630" s="45" t="s">
        <v>17</v>
      </c>
      <c r="C630" s="10" t="s">
        <v>36</v>
      </c>
      <c r="D630" s="4" t="s">
        <v>1698</v>
      </c>
      <c r="E630" s="10">
        <v>873</v>
      </c>
      <c r="F630" s="10">
        <v>0</v>
      </c>
      <c r="G630" s="10">
        <v>0</v>
      </c>
      <c r="H630" s="49">
        <f t="shared" si="42"/>
        <v>0</v>
      </c>
      <c r="I630" s="49">
        <f t="shared" si="43"/>
        <v>0</v>
      </c>
    </row>
    <row r="631" spans="1:9" x14ac:dyDescent="0.25">
      <c r="A631" s="4">
        <v>628</v>
      </c>
      <c r="B631" s="45" t="s">
        <v>17</v>
      </c>
      <c r="C631" s="10" t="s">
        <v>27</v>
      </c>
      <c r="D631" s="4" t="s">
        <v>1698</v>
      </c>
      <c r="E631" s="10">
        <v>725</v>
      </c>
      <c r="F631" s="10">
        <v>455</v>
      </c>
      <c r="G631" s="10">
        <v>0</v>
      </c>
      <c r="H631" s="49">
        <f t="shared" si="42"/>
        <v>0.62758620689655176</v>
      </c>
      <c r="I631" s="49">
        <f t="shared" si="43"/>
        <v>0</v>
      </c>
    </row>
    <row r="632" spans="1:9" x14ac:dyDescent="0.25">
      <c r="A632" s="4">
        <v>629</v>
      </c>
      <c r="B632" s="45" t="s">
        <v>17</v>
      </c>
      <c r="C632" s="10" t="s">
        <v>37</v>
      </c>
      <c r="D632" s="4" t="s">
        <v>1698</v>
      </c>
      <c r="E632" s="10">
        <v>709</v>
      </c>
      <c r="F632" s="10">
        <v>3</v>
      </c>
      <c r="G632" s="10">
        <v>0</v>
      </c>
      <c r="H632" s="49">
        <f t="shared" si="42"/>
        <v>4.2313117066290554E-3</v>
      </c>
      <c r="I632" s="49">
        <f t="shared" si="43"/>
        <v>0</v>
      </c>
    </row>
    <row r="633" spans="1:9" x14ac:dyDescent="0.25">
      <c r="A633" s="4">
        <v>630</v>
      </c>
      <c r="B633" s="45" t="s">
        <v>17</v>
      </c>
      <c r="C633" s="10" t="s">
        <v>34</v>
      </c>
      <c r="D633" s="4" t="s">
        <v>1698</v>
      </c>
      <c r="E633" s="10">
        <v>1408</v>
      </c>
      <c r="F633" s="10">
        <v>26</v>
      </c>
      <c r="G633" s="10">
        <v>0</v>
      </c>
      <c r="H633" s="49">
        <f t="shared" si="42"/>
        <v>1.8465909090909092E-2</v>
      </c>
      <c r="I633" s="49">
        <f t="shared" si="43"/>
        <v>0</v>
      </c>
    </row>
    <row r="634" spans="1:9" x14ac:dyDescent="0.25">
      <c r="A634" s="4">
        <v>631</v>
      </c>
      <c r="B634" s="45" t="s">
        <v>17</v>
      </c>
      <c r="C634" s="10" t="s">
        <v>40</v>
      </c>
      <c r="D634" s="4" t="s">
        <v>1698</v>
      </c>
      <c r="E634" s="10">
        <v>562</v>
      </c>
      <c r="F634" s="10">
        <v>0</v>
      </c>
      <c r="G634" s="10">
        <v>0</v>
      </c>
      <c r="H634" s="49">
        <f t="shared" si="42"/>
        <v>0</v>
      </c>
      <c r="I634" s="49">
        <f t="shared" si="43"/>
        <v>0</v>
      </c>
    </row>
    <row r="635" spans="1:9" x14ac:dyDescent="0.25">
      <c r="A635" s="4">
        <v>632</v>
      </c>
      <c r="B635" s="45" t="s">
        <v>17</v>
      </c>
      <c r="C635" s="10" t="s">
        <v>41</v>
      </c>
      <c r="D635" s="4" t="s">
        <v>1698</v>
      </c>
      <c r="E635" s="10">
        <v>412</v>
      </c>
      <c r="F635" s="10">
        <v>169</v>
      </c>
      <c r="G635" s="10">
        <v>0</v>
      </c>
      <c r="H635" s="49">
        <f t="shared" si="42"/>
        <v>0.41019417475728154</v>
      </c>
      <c r="I635" s="49">
        <f t="shared" si="43"/>
        <v>0</v>
      </c>
    </row>
    <row r="636" spans="1:9" x14ac:dyDescent="0.25">
      <c r="A636" s="4">
        <v>633</v>
      </c>
      <c r="B636" s="45" t="s">
        <v>17</v>
      </c>
      <c r="C636" s="10" t="s">
        <v>45</v>
      </c>
      <c r="D636" s="4" t="s">
        <v>1698</v>
      </c>
      <c r="E636" s="10">
        <v>606</v>
      </c>
      <c r="F636" s="10">
        <v>255</v>
      </c>
      <c r="G636" s="10">
        <v>1</v>
      </c>
      <c r="H636" s="49">
        <f t="shared" si="42"/>
        <v>0.42079207920792078</v>
      </c>
      <c r="I636" s="49">
        <f t="shared" si="43"/>
        <v>1.6501650165016502E-3</v>
      </c>
    </row>
    <row r="637" spans="1:9" x14ac:dyDescent="0.25">
      <c r="A637" s="4">
        <v>634</v>
      </c>
      <c r="B637" s="45" t="s">
        <v>17</v>
      </c>
      <c r="C637" s="10" t="s">
        <v>38</v>
      </c>
      <c r="D637" s="4" t="s">
        <v>1698</v>
      </c>
      <c r="E637" s="10">
        <v>443</v>
      </c>
      <c r="F637" s="10">
        <v>40</v>
      </c>
      <c r="G637" s="10">
        <v>0</v>
      </c>
      <c r="H637" s="49">
        <f t="shared" si="42"/>
        <v>9.0293453724604969E-2</v>
      </c>
      <c r="I637" s="49">
        <f t="shared" si="43"/>
        <v>0</v>
      </c>
    </row>
    <row r="638" spans="1:9" x14ac:dyDescent="0.25">
      <c r="A638" s="4">
        <v>635</v>
      </c>
      <c r="B638" s="45" t="s">
        <v>17</v>
      </c>
      <c r="C638" s="10" t="s">
        <v>29</v>
      </c>
      <c r="D638" s="4" t="s">
        <v>1698</v>
      </c>
      <c r="E638" s="10">
        <v>828</v>
      </c>
      <c r="F638" s="10">
        <v>48</v>
      </c>
      <c r="G638" s="10">
        <v>0</v>
      </c>
      <c r="H638" s="49">
        <f t="shared" si="42"/>
        <v>5.7971014492753624E-2</v>
      </c>
      <c r="I638" s="49">
        <f t="shared" si="43"/>
        <v>0</v>
      </c>
    </row>
    <row r="639" spans="1:9" x14ac:dyDescent="0.25">
      <c r="A639" s="4">
        <v>636</v>
      </c>
      <c r="B639" s="45" t="s">
        <v>17</v>
      </c>
      <c r="C639" s="10" t="s">
        <v>22</v>
      </c>
      <c r="D639" s="4" t="s">
        <v>1698</v>
      </c>
      <c r="E639" s="10">
        <v>942</v>
      </c>
      <c r="F639" s="10">
        <v>293</v>
      </c>
      <c r="G639" s="10">
        <v>0</v>
      </c>
      <c r="H639" s="49">
        <f t="shared" si="42"/>
        <v>0.31104033970276007</v>
      </c>
      <c r="I639" s="49">
        <f t="shared" si="43"/>
        <v>0</v>
      </c>
    </row>
    <row r="640" spans="1:9" x14ac:dyDescent="0.25">
      <c r="A640" s="4">
        <v>637</v>
      </c>
      <c r="B640" s="45" t="s">
        <v>17</v>
      </c>
      <c r="C640" s="10" t="s">
        <v>20</v>
      </c>
      <c r="D640" s="4" t="s">
        <v>1698</v>
      </c>
      <c r="E640" s="10">
        <v>587</v>
      </c>
      <c r="F640" s="10">
        <v>291</v>
      </c>
      <c r="G640" s="10">
        <v>2</v>
      </c>
      <c r="H640" s="49">
        <f t="shared" si="42"/>
        <v>0.49574105621805792</v>
      </c>
      <c r="I640" s="49">
        <f t="shared" si="43"/>
        <v>3.4071550255536627E-3</v>
      </c>
    </row>
    <row r="641" spans="1:9" x14ac:dyDescent="0.25">
      <c r="A641" s="4">
        <v>638</v>
      </c>
      <c r="B641" s="45" t="s">
        <v>17</v>
      </c>
      <c r="C641" s="10" t="s">
        <v>25</v>
      </c>
      <c r="D641" s="4" t="s">
        <v>1698</v>
      </c>
      <c r="E641" s="10">
        <v>664</v>
      </c>
      <c r="F641" s="10">
        <v>211</v>
      </c>
      <c r="G641" s="10">
        <v>0</v>
      </c>
      <c r="H641" s="49">
        <f t="shared" si="42"/>
        <v>0.31777108433734941</v>
      </c>
      <c r="I641" s="49">
        <f t="shared" si="43"/>
        <v>0</v>
      </c>
    </row>
    <row r="642" spans="1:9" x14ac:dyDescent="0.25">
      <c r="A642" s="4">
        <v>639</v>
      </c>
      <c r="B642" s="45" t="s">
        <v>17</v>
      </c>
      <c r="C642" s="10" t="s">
        <v>28</v>
      </c>
      <c r="D642" s="4" t="s">
        <v>1698</v>
      </c>
      <c r="E642" s="10">
        <v>1919</v>
      </c>
      <c r="F642" s="10">
        <v>2</v>
      </c>
      <c r="G642" s="10">
        <v>0</v>
      </c>
      <c r="H642" s="49">
        <f t="shared" si="42"/>
        <v>1.0422094841063053E-3</v>
      </c>
      <c r="I642" s="49">
        <f t="shared" si="43"/>
        <v>0</v>
      </c>
    </row>
    <row r="643" spans="1:9" x14ac:dyDescent="0.25">
      <c r="A643" s="4">
        <v>640</v>
      </c>
      <c r="B643" s="45" t="s">
        <v>17</v>
      </c>
      <c r="C643" s="10" t="s">
        <v>44</v>
      </c>
      <c r="D643" s="4" t="s">
        <v>1698</v>
      </c>
      <c r="E643" s="10">
        <v>992</v>
      </c>
      <c r="F643" s="10">
        <v>334</v>
      </c>
      <c r="G643" s="10">
        <v>0</v>
      </c>
      <c r="H643" s="49">
        <f t="shared" si="42"/>
        <v>0.33669354838709675</v>
      </c>
      <c r="I643" s="49">
        <f t="shared" si="43"/>
        <v>0</v>
      </c>
    </row>
    <row r="644" spans="1:9" x14ac:dyDescent="0.25">
      <c r="A644" s="4">
        <v>641</v>
      </c>
      <c r="B644" s="45" t="s">
        <v>17</v>
      </c>
      <c r="C644" s="10" t="s">
        <v>42</v>
      </c>
      <c r="D644" s="4" t="s">
        <v>1698</v>
      </c>
      <c r="E644" s="10">
        <v>458</v>
      </c>
      <c r="F644" s="10">
        <v>73</v>
      </c>
      <c r="G644" s="10">
        <v>0</v>
      </c>
      <c r="H644" s="49">
        <f t="shared" si="42"/>
        <v>0.15938864628820962</v>
      </c>
      <c r="I644" s="49">
        <f t="shared" si="43"/>
        <v>0</v>
      </c>
    </row>
    <row r="645" spans="1:9" x14ac:dyDescent="0.25">
      <c r="A645" s="4">
        <v>642</v>
      </c>
      <c r="B645" s="45" t="s">
        <v>17</v>
      </c>
      <c r="C645" s="10" t="s">
        <v>39</v>
      </c>
      <c r="D645" s="4" t="s">
        <v>1698</v>
      </c>
      <c r="E645" s="10">
        <v>225</v>
      </c>
      <c r="F645" s="10">
        <v>0</v>
      </c>
      <c r="G645" s="10">
        <v>0</v>
      </c>
      <c r="H645" s="49">
        <f t="shared" si="42"/>
        <v>0</v>
      </c>
      <c r="I645" s="49">
        <f t="shared" si="43"/>
        <v>0</v>
      </c>
    </row>
    <row r="646" spans="1:9" x14ac:dyDescent="0.25">
      <c r="A646" s="4">
        <v>643</v>
      </c>
      <c r="B646" s="45" t="s">
        <v>17</v>
      </c>
      <c r="C646" s="10" t="s">
        <v>35</v>
      </c>
      <c r="D646" s="4" t="s">
        <v>1698</v>
      </c>
      <c r="E646" s="10">
        <v>850</v>
      </c>
      <c r="F646" s="10">
        <v>66</v>
      </c>
      <c r="G646" s="10">
        <v>1</v>
      </c>
      <c r="H646" s="49">
        <f t="shared" si="42"/>
        <v>7.7647058823529416E-2</v>
      </c>
      <c r="I646" s="49">
        <f t="shared" si="43"/>
        <v>1.176470588235294E-3</v>
      </c>
    </row>
    <row r="647" spans="1:9" x14ac:dyDescent="0.25">
      <c r="A647" s="4">
        <v>644</v>
      </c>
      <c r="B647" s="45" t="s">
        <v>17</v>
      </c>
      <c r="C647" s="10" t="s">
        <v>33</v>
      </c>
      <c r="D647" s="4" t="s">
        <v>1698</v>
      </c>
      <c r="E647" s="10">
        <v>720</v>
      </c>
      <c r="F647" s="10">
        <v>4</v>
      </c>
      <c r="G647" s="10">
        <v>0</v>
      </c>
      <c r="H647" s="49">
        <f t="shared" si="42"/>
        <v>5.5555555555555558E-3</v>
      </c>
      <c r="I647" s="49">
        <f t="shared" si="43"/>
        <v>0</v>
      </c>
    </row>
    <row r="648" spans="1:9" x14ac:dyDescent="0.25">
      <c r="A648" s="4">
        <v>645</v>
      </c>
      <c r="B648" s="45" t="s">
        <v>17</v>
      </c>
      <c r="C648" s="10" t="s">
        <v>32</v>
      </c>
      <c r="D648" s="4" t="s">
        <v>1698</v>
      </c>
      <c r="E648" s="10">
        <v>622</v>
      </c>
      <c r="F648" s="10">
        <v>250</v>
      </c>
      <c r="G648" s="10">
        <v>2</v>
      </c>
      <c r="H648" s="49">
        <f t="shared" si="42"/>
        <v>0.40192926045016075</v>
      </c>
      <c r="I648" s="49">
        <f t="shared" si="43"/>
        <v>3.2154340836012861E-3</v>
      </c>
    </row>
    <row r="649" spans="1:9" x14ac:dyDescent="0.25">
      <c r="A649" s="4">
        <v>646</v>
      </c>
      <c r="B649" s="45" t="s">
        <v>17</v>
      </c>
      <c r="C649" s="10" t="s">
        <v>26</v>
      </c>
      <c r="D649" s="4" t="s">
        <v>1698</v>
      </c>
      <c r="E649" s="10">
        <v>747</v>
      </c>
      <c r="F649" s="10">
        <v>435</v>
      </c>
      <c r="G649" s="10">
        <v>0</v>
      </c>
      <c r="H649" s="49">
        <f t="shared" si="42"/>
        <v>0.58232931726907633</v>
      </c>
      <c r="I649" s="49">
        <f t="shared" si="43"/>
        <v>0</v>
      </c>
    </row>
    <row r="650" spans="1:9" x14ac:dyDescent="0.25">
      <c r="A650" s="4">
        <v>647</v>
      </c>
      <c r="B650" s="45" t="s">
        <v>17</v>
      </c>
      <c r="C650" s="10" t="s">
        <v>23</v>
      </c>
      <c r="D650" s="4" t="s">
        <v>1698</v>
      </c>
      <c r="E650" s="10">
        <v>945</v>
      </c>
      <c r="F650" s="10">
        <v>158</v>
      </c>
      <c r="G650" s="10">
        <v>0</v>
      </c>
      <c r="H650" s="49">
        <f t="shared" si="42"/>
        <v>0.1671957671957672</v>
      </c>
      <c r="I650" s="49">
        <f t="shared" si="43"/>
        <v>0</v>
      </c>
    </row>
    <row r="651" spans="1:9" x14ac:dyDescent="0.25">
      <c r="A651" s="4">
        <v>648</v>
      </c>
      <c r="B651" s="45" t="s">
        <v>17</v>
      </c>
      <c r="C651" s="10" t="s">
        <v>24</v>
      </c>
      <c r="D651" s="4" t="s">
        <v>1698</v>
      </c>
      <c r="E651" s="10">
        <v>478</v>
      </c>
      <c r="F651" s="10">
        <v>183</v>
      </c>
      <c r="G651" s="10">
        <v>0</v>
      </c>
      <c r="H651" s="49">
        <f t="shared" si="42"/>
        <v>0.38284518828451886</v>
      </c>
      <c r="I651" s="49">
        <f t="shared" si="43"/>
        <v>0</v>
      </c>
    </row>
    <row r="652" spans="1:9" x14ac:dyDescent="0.25">
      <c r="A652" s="4">
        <v>649</v>
      </c>
      <c r="B652" s="45" t="s">
        <v>17</v>
      </c>
      <c r="C652" s="10" t="s">
        <v>19</v>
      </c>
      <c r="D652" s="4" t="s">
        <v>1698</v>
      </c>
      <c r="E652" s="10">
        <v>659</v>
      </c>
      <c r="F652" s="10">
        <v>337</v>
      </c>
      <c r="G652" s="10">
        <v>0</v>
      </c>
      <c r="H652" s="49">
        <f t="shared" si="42"/>
        <v>0.51138088012139604</v>
      </c>
      <c r="I652" s="49">
        <f t="shared" si="43"/>
        <v>0</v>
      </c>
    </row>
    <row r="653" spans="1:9" x14ac:dyDescent="0.25">
      <c r="A653" s="4">
        <v>650</v>
      </c>
      <c r="B653" s="45" t="s">
        <v>17</v>
      </c>
      <c r="C653" s="10" t="s">
        <v>43</v>
      </c>
      <c r="D653" s="4" t="s">
        <v>1698</v>
      </c>
      <c r="E653" s="10">
        <v>392</v>
      </c>
      <c r="F653" s="10">
        <v>2</v>
      </c>
      <c r="G653" s="10">
        <v>0</v>
      </c>
      <c r="H653" s="49">
        <f t="shared" si="42"/>
        <v>5.1020408163265302E-3</v>
      </c>
      <c r="I653" s="49">
        <f t="shared" si="43"/>
        <v>0</v>
      </c>
    </row>
    <row r="654" spans="1:9" x14ac:dyDescent="0.25">
      <c r="A654" s="4">
        <v>651</v>
      </c>
      <c r="B654" s="45" t="s">
        <v>17</v>
      </c>
      <c r="C654" s="10" t="s">
        <v>30</v>
      </c>
      <c r="D654" s="4" t="s">
        <v>1698</v>
      </c>
      <c r="E654" s="10">
        <v>659</v>
      </c>
      <c r="F654" s="10">
        <v>188</v>
      </c>
      <c r="G654" s="10">
        <v>0</v>
      </c>
      <c r="H654" s="49">
        <f t="shared" si="42"/>
        <v>0.28528072837632779</v>
      </c>
      <c r="I654" s="49">
        <f t="shared" si="43"/>
        <v>0</v>
      </c>
    </row>
    <row r="655" spans="1:9" x14ac:dyDescent="0.25">
      <c r="A655" s="4">
        <v>652</v>
      </c>
      <c r="B655" s="45" t="s">
        <v>17</v>
      </c>
      <c r="C655" s="10" t="s">
        <v>31</v>
      </c>
      <c r="D655" s="4" t="s">
        <v>1698</v>
      </c>
      <c r="E655" s="10">
        <v>871</v>
      </c>
      <c r="F655" s="10">
        <v>0</v>
      </c>
      <c r="G655" s="10">
        <v>0</v>
      </c>
      <c r="H655" s="49">
        <f t="shared" si="42"/>
        <v>0</v>
      </c>
      <c r="I655" s="49">
        <f t="shared" si="43"/>
        <v>0</v>
      </c>
    </row>
    <row r="656" spans="1:9" x14ac:dyDescent="0.25">
      <c r="A656" s="4">
        <v>653</v>
      </c>
      <c r="B656" s="45" t="s">
        <v>760</v>
      </c>
      <c r="C656" s="10" t="s">
        <v>768</v>
      </c>
      <c r="D656" s="4" t="s">
        <v>1699</v>
      </c>
      <c r="E656" s="10">
        <v>32</v>
      </c>
      <c r="F656" s="10">
        <v>0</v>
      </c>
      <c r="G656" s="10">
        <v>0</v>
      </c>
      <c r="H656" s="49">
        <f t="shared" si="42"/>
        <v>0</v>
      </c>
      <c r="I656" s="49">
        <f t="shared" si="43"/>
        <v>0</v>
      </c>
    </row>
    <row r="657" spans="1:9" x14ac:dyDescent="0.25">
      <c r="A657" s="4">
        <v>654</v>
      </c>
      <c r="B657" s="45" t="s">
        <v>760</v>
      </c>
      <c r="C657" s="10" t="s">
        <v>764</v>
      </c>
      <c r="D657" s="4" t="s">
        <v>1699</v>
      </c>
      <c r="E657" s="10">
        <v>342</v>
      </c>
      <c r="F657" s="10">
        <v>0</v>
      </c>
      <c r="G657" s="10">
        <v>0</v>
      </c>
      <c r="H657" s="49">
        <f t="shared" si="42"/>
        <v>0</v>
      </c>
      <c r="I657" s="49">
        <f t="shared" si="43"/>
        <v>0</v>
      </c>
    </row>
    <row r="658" spans="1:9" x14ac:dyDescent="0.25">
      <c r="A658" s="4">
        <v>655</v>
      </c>
      <c r="B658" s="45" t="s">
        <v>760</v>
      </c>
      <c r="C658" s="10" t="s">
        <v>771</v>
      </c>
      <c r="D658" s="4" t="s">
        <v>1698</v>
      </c>
      <c r="E658" s="10">
        <v>2333</v>
      </c>
      <c r="F658" s="10">
        <v>1209</v>
      </c>
      <c r="G658" s="10">
        <v>747</v>
      </c>
      <c r="H658" s="49">
        <f t="shared" si="42"/>
        <v>0.51821688812687527</v>
      </c>
      <c r="I658" s="49">
        <f t="shared" si="43"/>
        <v>0.3201885983711959</v>
      </c>
    </row>
    <row r="659" spans="1:9" x14ac:dyDescent="0.25">
      <c r="A659" s="4">
        <v>656</v>
      </c>
      <c r="B659" s="45" t="s">
        <v>760</v>
      </c>
      <c r="C659" s="10" t="s">
        <v>767</v>
      </c>
      <c r="D659" s="4" t="s">
        <v>1698</v>
      </c>
      <c r="E659" s="10">
        <v>1189</v>
      </c>
      <c r="F659" s="10">
        <v>440</v>
      </c>
      <c r="G659" s="10">
        <v>21</v>
      </c>
      <c r="H659" s="49">
        <f t="shared" si="42"/>
        <v>0.3700588730025231</v>
      </c>
      <c r="I659" s="49">
        <f t="shared" si="43"/>
        <v>1.7661900756938603E-2</v>
      </c>
    </row>
    <row r="660" spans="1:9" x14ac:dyDescent="0.25">
      <c r="A660" s="4">
        <v>657</v>
      </c>
      <c r="B660" s="45" t="s">
        <v>760</v>
      </c>
      <c r="C660" s="10" t="s">
        <v>762</v>
      </c>
      <c r="D660" s="4" t="s">
        <v>1698</v>
      </c>
      <c r="E660" s="10">
        <v>1060</v>
      </c>
      <c r="F660" s="10">
        <v>557</v>
      </c>
      <c r="G660" s="10">
        <v>691</v>
      </c>
      <c r="H660" s="49">
        <f t="shared" si="42"/>
        <v>0.5254716981132076</v>
      </c>
      <c r="I660" s="49">
        <f t="shared" si="43"/>
        <v>0.65188679245283021</v>
      </c>
    </row>
    <row r="661" spans="1:9" x14ac:dyDescent="0.25">
      <c r="A661" s="4">
        <v>658</v>
      </c>
      <c r="B661" s="45" t="s">
        <v>760</v>
      </c>
      <c r="C661" s="10" t="s">
        <v>772</v>
      </c>
      <c r="D661" s="4" t="s">
        <v>1698</v>
      </c>
      <c r="E661" s="10">
        <v>1714</v>
      </c>
      <c r="F661" s="10">
        <v>698</v>
      </c>
      <c r="G661" s="10">
        <v>405</v>
      </c>
      <c r="H661" s="49">
        <f t="shared" ref="H661:H689" si="44">F661/E661</f>
        <v>0.4072345390898483</v>
      </c>
      <c r="I661" s="49">
        <f t="shared" ref="I661:I689" si="45">G661/E661</f>
        <v>0.23628938156359394</v>
      </c>
    </row>
    <row r="662" spans="1:9" x14ac:dyDescent="0.25">
      <c r="A662" s="4">
        <v>659</v>
      </c>
      <c r="B662" s="45" t="s">
        <v>760</v>
      </c>
      <c r="C662" s="10" t="s">
        <v>763</v>
      </c>
      <c r="D662" s="4" t="s">
        <v>1698</v>
      </c>
      <c r="E662" s="10">
        <v>2433</v>
      </c>
      <c r="F662" s="10">
        <v>589</v>
      </c>
      <c r="G662" s="10">
        <v>2</v>
      </c>
      <c r="H662" s="49">
        <f t="shared" si="44"/>
        <v>0.24208795725441842</v>
      </c>
      <c r="I662" s="49">
        <f t="shared" si="45"/>
        <v>8.2203041512535961E-4</v>
      </c>
    </row>
    <row r="663" spans="1:9" x14ac:dyDescent="0.25">
      <c r="A663" s="4">
        <v>660</v>
      </c>
      <c r="B663" s="45" t="s">
        <v>760</v>
      </c>
      <c r="C663" s="10" t="s">
        <v>765</v>
      </c>
      <c r="D663" s="4" t="s">
        <v>1698</v>
      </c>
      <c r="E663" s="10">
        <v>1365</v>
      </c>
      <c r="F663" s="10">
        <v>470</v>
      </c>
      <c r="G663" s="10">
        <v>22</v>
      </c>
      <c r="H663" s="49">
        <f t="shared" si="44"/>
        <v>0.34432234432234432</v>
      </c>
      <c r="I663" s="49">
        <f t="shared" si="45"/>
        <v>1.6117216117216119E-2</v>
      </c>
    </row>
    <row r="664" spans="1:9" x14ac:dyDescent="0.25">
      <c r="A664" s="4">
        <v>661</v>
      </c>
      <c r="B664" s="45" t="s">
        <v>760</v>
      </c>
      <c r="C664" s="10" t="s">
        <v>761</v>
      </c>
      <c r="D664" s="4" t="s">
        <v>1699</v>
      </c>
      <c r="E664" s="10">
        <v>19</v>
      </c>
      <c r="F664" s="10">
        <v>0</v>
      </c>
      <c r="G664" s="10">
        <v>0</v>
      </c>
      <c r="H664" s="49">
        <f t="shared" si="44"/>
        <v>0</v>
      </c>
      <c r="I664" s="49">
        <f t="shared" si="45"/>
        <v>0</v>
      </c>
    </row>
    <row r="665" spans="1:9" x14ac:dyDescent="0.25">
      <c r="A665" s="4">
        <v>662</v>
      </c>
      <c r="B665" s="45" t="s">
        <v>760</v>
      </c>
      <c r="C665" s="10" t="s">
        <v>770</v>
      </c>
      <c r="D665" s="4" t="s">
        <v>1699</v>
      </c>
      <c r="E665" s="10">
        <v>122</v>
      </c>
      <c r="F665" s="10">
        <v>3</v>
      </c>
      <c r="G665" s="10">
        <v>0</v>
      </c>
      <c r="H665" s="49">
        <f t="shared" si="44"/>
        <v>2.4590163934426229E-2</v>
      </c>
      <c r="I665" s="49">
        <f t="shared" si="45"/>
        <v>0</v>
      </c>
    </row>
    <row r="666" spans="1:9" x14ac:dyDescent="0.25">
      <c r="A666" s="4">
        <v>663</v>
      </c>
      <c r="B666" s="45" t="s">
        <v>760</v>
      </c>
      <c r="C666" s="10" t="s">
        <v>769</v>
      </c>
      <c r="D666" s="4" t="s">
        <v>1698</v>
      </c>
      <c r="E666" s="10">
        <v>661</v>
      </c>
      <c r="F666" s="10">
        <v>328</v>
      </c>
      <c r="G666" s="10">
        <v>351</v>
      </c>
      <c r="H666" s="49">
        <f t="shared" si="44"/>
        <v>0.49621785173978822</v>
      </c>
      <c r="I666" s="49">
        <f t="shared" si="45"/>
        <v>0.53101361573373673</v>
      </c>
    </row>
    <row r="667" spans="1:9" x14ac:dyDescent="0.25">
      <c r="A667" s="4">
        <v>664</v>
      </c>
      <c r="B667" s="45" t="s">
        <v>760</v>
      </c>
      <c r="C667" s="10" t="s">
        <v>766</v>
      </c>
      <c r="D667" s="4" t="s">
        <v>1698</v>
      </c>
      <c r="E667" s="10">
        <v>1632</v>
      </c>
      <c r="F667" s="10">
        <v>684</v>
      </c>
      <c r="G667" s="10">
        <v>2</v>
      </c>
      <c r="H667" s="49">
        <f t="shared" si="44"/>
        <v>0.41911764705882354</v>
      </c>
      <c r="I667" s="49">
        <f t="shared" si="45"/>
        <v>1.2254901960784314E-3</v>
      </c>
    </row>
    <row r="668" spans="1:9" x14ac:dyDescent="0.25">
      <c r="A668" s="4">
        <v>665</v>
      </c>
      <c r="B668" s="45" t="s">
        <v>387</v>
      </c>
      <c r="C668" s="10" t="s">
        <v>401</v>
      </c>
      <c r="D668" s="4" t="s">
        <v>1698</v>
      </c>
      <c r="E668" s="10">
        <v>897</v>
      </c>
      <c r="F668" s="10">
        <v>432</v>
      </c>
      <c r="G668" s="10">
        <v>12</v>
      </c>
      <c r="H668" s="49">
        <f t="shared" si="44"/>
        <v>0.48160535117056857</v>
      </c>
      <c r="I668" s="49">
        <f t="shared" si="45"/>
        <v>1.3377926421404682E-2</v>
      </c>
    </row>
    <row r="669" spans="1:9" x14ac:dyDescent="0.25">
      <c r="A669" s="4">
        <v>666</v>
      </c>
      <c r="B669" s="45" t="s">
        <v>387</v>
      </c>
      <c r="C669" s="10" t="s">
        <v>394</v>
      </c>
      <c r="D669" s="4" t="s">
        <v>1698</v>
      </c>
      <c r="E669" s="10">
        <v>421</v>
      </c>
      <c r="F669" s="10">
        <v>11</v>
      </c>
      <c r="G669" s="10">
        <v>3</v>
      </c>
      <c r="H669" s="49">
        <f t="shared" si="44"/>
        <v>2.6128266033254157E-2</v>
      </c>
      <c r="I669" s="49">
        <f t="shared" si="45"/>
        <v>7.1258907363420431E-3</v>
      </c>
    </row>
    <row r="670" spans="1:9" x14ac:dyDescent="0.25">
      <c r="A670" s="4">
        <v>667</v>
      </c>
      <c r="B670" s="45" t="s">
        <v>387</v>
      </c>
      <c r="C670" s="10" t="s">
        <v>392</v>
      </c>
      <c r="D670" s="4" t="s">
        <v>1698</v>
      </c>
      <c r="E670" s="10">
        <v>487</v>
      </c>
      <c r="F670" s="10">
        <v>0</v>
      </c>
      <c r="G670" s="10">
        <v>0</v>
      </c>
      <c r="H670" s="49">
        <f t="shared" si="44"/>
        <v>0</v>
      </c>
      <c r="I670" s="49">
        <f t="shared" si="45"/>
        <v>0</v>
      </c>
    </row>
    <row r="671" spans="1:9" x14ac:dyDescent="0.25">
      <c r="A671" s="4">
        <v>668</v>
      </c>
      <c r="B671" s="45" t="s">
        <v>387</v>
      </c>
      <c r="C671" s="10" t="s">
        <v>391</v>
      </c>
      <c r="D671" s="4" t="s">
        <v>1698</v>
      </c>
      <c r="E671" s="10">
        <v>628</v>
      </c>
      <c r="F671" s="10">
        <v>56</v>
      </c>
      <c r="G671" s="10">
        <v>4</v>
      </c>
      <c r="H671" s="49">
        <f t="shared" si="44"/>
        <v>8.9171974522292988E-2</v>
      </c>
      <c r="I671" s="49">
        <f t="shared" si="45"/>
        <v>6.369426751592357E-3</v>
      </c>
    </row>
    <row r="672" spans="1:9" x14ac:dyDescent="0.25">
      <c r="A672" s="4">
        <v>669</v>
      </c>
      <c r="B672" s="45" t="s">
        <v>387</v>
      </c>
      <c r="C672" s="10" t="s">
        <v>389</v>
      </c>
      <c r="D672" s="4" t="s">
        <v>1698</v>
      </c>
      <c r="E672" s="10">
        <v>946</v>
      </c>
      <c r="F672" s="10">
        <v>358</v>
      </c>
      <c r="G672" s="10">
        <v>3</v>
      </c>
      <c r="H672" s="49">
        <f t="shared" si="44"/>
        <v>0.3784355179704017</v>
      </c>
      <c r="I672" s="49">
        <f t="shared" si="45"/>
        <v>3.1712473572938688E-3</v>
      </c>
    </row>
    <row r="673" spans="1:9" x14ac:dyDescent="0.25">
      <c r="A673" s="4">
        <v>670</v>
      </c>
      <c r="B673" s="45" t="s">
        <v>387</v>
      </c>
      <c r="C673" s="10" t="s">
        <v>388</v>
      </c>
      <c r="D673" s="4" t="s">
        <v>1698</v>
      </c>
      <c r="E673" s="10">
        <v>1061</v>
      </c>
      <c r="F673" s="10">
        <v>3</v>
      </c>
      <c r="G673" s="10">
        <v>0</v>
      </c>
      <c r="H673" s="49">
        <f t="shared" si="44"/>
        <v>2.8275212064090482E-3</v>
      </c>
      <c r="I673" s="49">
        <f t="shared" si="45"/>
        <v>0</v>
      </c>
    </row>
    <row r="674" spans="1:9" x14ac:dyDescent="0.25">
      <c r="A674" s="4">
        <v>671</v>
      </c>
      <c r="B674" s="45" t="s">
        <v>387</v>
      </c>
      <c r="C674" s="10" t="s">
        <v>406</v>
      </c>
      <c r="D674" s="4" t="s">
        <v>1698</v>
      </c>
      <c r="E674" s="10">
        <v>769</v>
      </c>
      <c r="F674" s="10">
        <v>399</v>
      </c>
      <c r="G674" s="10">
        <v>6</v>
      </c>
      <c r="H674" s="49">
        <f t="shared" si="44"/>
        <v>0.51885565669700906</v>
      </c>
      <c r="I674" s="49">
        <f t="shared" si="45"/>
        <v>7.8023407022106634E-3</v>
      </c>
    </row>
    <row r="675" spans="1:9" x14ac:dyDescent="0.25">
      <c r="A675" s="4">
        <v>672</v>
      </c>
      <c r="B675" s="45" t="s">
        <v>387</v>
      </c>
      <c r="C675" s="10" t="s">
        <v>390</v>
      </c>
      <c r="D675" s="4" t="s">
        <v>1698</v>
      </c>
      <c r="E675" s="10">
        <v>665</v>
      </c>
      <c r="F675" s="10">
        <v>411</v>
      </c>
      <c r="G675" s="10">
        <v>26</v>
      </c>
      <c r="H675" s="49">
        <f t="shared" si="44"/>
        <v>0.61804511278195484</v>
      </c>
      <c r="I675" s="49">
        <f t="shared" si="45"/>
        <v>3.9097744360902256E-2</v>
      </c>
    </row>
    <row r="676" spans="1:9" x14ac:dyDescent="0.25">
      <c r="A676" s="4">
        <v>673</v>
      </c>
      <c r="B676" s="45" t="s">
        <v>387</v>
      </c>
      <c r="C676" s="10" t="s">
        <v>395</v>
      </c>
      <c r="D676" s="4" t="s">
        <v>1698</v>
      </c>
      <c r="E676" s="10">
        <v>861</v>
      </c>
      <c r="F676" s="10">
        <v>45</v>
      </c>
      <c r="G676" s="10">
        <v>0</v>
      </c>
      <c r="H676" s="49">
        <f t="shared" si="44"/>
        <v>5.2264808362369339E-2</v>
      </c>
      <c r="I676" s="49">
        <f t="shared" si="45"/>
        <v>0</v>
      </c>
    </row>
    <row r="677" spans="1:9" x14ac:dyDescent="0.25">
      <c r="A677" s="4">
        <v>674</v>
      </c>
      <c r="B677" s="45" t="s">
        <v>387</v>
      </c>
      <c r="C677" s="10" t="s">
        <v>399</v>
      </c>
      <c r="D677" s="4" t="s">
        <v>1698</v>
      </c>
      <c r="E677" s="10">
        <v>425</v>
      </c>
      <c r="F677" s="10">
        <v>121</v>
      </c>
      <c r="G677" s="10">
        <v>2</v>
      </c>
      <c r="H677" s="49">
        <f t="shared" si="44"/>
        <v>0.2847058823529412</v>
      </c>
      <c r="I677" s="49">
        <f t="shared" si="45"/>
        <v>4.7058823529411761E-3</v>
      </c>
    </row>
    <row r="678" spans="1:9" x14ac:dyDescent="0.25">
      <c r="A678" s="4">
        <v>675</v>
      </c>
      <c r="B678" s="45" t="s">
        <v>387</v>
      </c>
      <c r="C678" s="10" t="s">
        <v>402</v>
      </c>
      <c r="D678" s="4" t="s">
        <v>1698</v>
      </c>
      <c r="E678" s="10">
        <v>856</v>
      </c>
      <c r="F678" s="10">
        <v>3</v>
      </c>
      <c r="G678" s="10">
        <v>21</v>
      </c>
      <c r="H678" s="49">
        <f t="shared" si="44"/>
        <v>3.5046728971962616E-3</v>
      </c>
      <c r="I678" s="49">
        <f t="shared" si="45"/>
        <v>2.4532710280373831E-2</v>
      </c>
    </row>
    <row r="679" spans="1:9" x14ac:dyDescent="0.25">
      <c r="A679" s="4">
        <v>676</v>
      </c>
      <c r="B679" s="45" t="s">
        <v>387</v>
      </c>
      <c r="C679" s="10" t="s">
        <v>400</v>
      </c>
      <c r="D679" s="4" t="s">
        <v>1698</v>
      </c>
      <c r="E679" s="10">
        <v>310</v>
      </c>
      <c r="F679" s="10">
        <v>110</v>
      </c>
      <c r="G679" s="10">
        <v>2</v>
      </c>
      <c r="H679" s="49">
        <f t="shared" si="44"/>
        <v>0.35483870967741937</v>
      </c>
      <c r="I679" s="49">
        <f t="shared" si="45"/>
        <v>6.4516129032258064E-3</v>
      </c>
    </row>
    <row r="680" spans="1:9" x14ac:dyDescent="0.25">
      <c r="A680" s="4">
        <v>677</v>
      </c>
      <c r="B680" s="45" t="s">
        <v>387</v>
      </c>
      <c r="C680" s="10" t="s">
        <v>396</v>
      </c>
      <c r="D680" s="4" t="s">
        <v>1698</v>
      </c>
      <c r="E680" s="10">
        <v>1167</v>
      </c>
      <c r="F680" s="10">
        <v>6</v>
      </c>
      <c r="G680" s="10">
        <v>1</v>
      </c>
      <c r="H680" s="49">
        <f t="shared" si="44"/>
        <v>5.1413881748071976E-3</v>
      </c>
      <c r="I680" s="49">
        <f t="shared" si="45"/>
        <v>8.5689802913453304E-4</v>
      </c>
    </row>
    <row r="681" spans="1:9" x14ac:dyDescent="0.25">
      <c r="A681" s="4">
        <v>678</v>
      </c>
      <c r="B681" s="45" t="s">
        <v>387</v>
      </c>
      <c r="C681" s="10" t="s">
        <v>393</v>
      </c>
      <c r="D681" s="4" t="s">
        <v>1698</v>
      </c>
      <c r="E681" s="10">
        <v>474</v>
      </c>
      <c r="F681" s="10">
        <v>50</v>
      </c>
      <c r="G681" s="10">
        <v>0</v>
      </c>
      <c r="H681" s="49">
        <f t="shared" si="44"/>
        <v>0.10548523206751055</v>
      </c>
      <c r="I681" s="49">
        <f t="shared" si="45"/>
        <v>0</v>
      </c>
    </row>
    <row r="682" spans="1:9" x14ac:dyDescent="0.25">
      <c r="A682" s="4">
        <v>679</v>
      </c>
      <c r="B682" s="45" t="s">
        <v>387</v>
      </c>
      <c r="C682" s="10" t="s">
        <v>398</v>
      </c>
      <c r="D682" s="4" t="s">
        <v>1698</v>
      </c>
      <c r="E682" s="10">
        <v>928</v>
      </c>
      <c r="F682" s="10">
        <v>424</v>
      </c>
      <c r="G682" s="10">
        <v>10</v>
      </c>
      <c r="H682" s="49">
        <f t="shared" si="44"/>
        <v>0.45689655172413796</v>
      </c>
      <c r="I682" s="49">
        <f t="shared" si="45"/>
        <v>1.0775862068965518E-2</v>
      </c>
    </row>
    <row r="683" spans="1:9" x14ac:dyDescent="0.25">
      <c r="A683" s="4">
        <v>680</v>
      </c>
      <c r="B683" s="45" t="s">
        <v>387</v>
      </c>
      <c r="C683" s="10" t="s">
        <v>405</v>
      </c>
      <c r="D683" s="4" t="s">
        <v>1698</v>
      </c>
      <c r="E683" s="10">
        <v>1202</v>
      </c>
      <c r="F683" s="10">
        <v>5</v>
      </c>
      <c r="G683" s="10">
        <v>0</v>
      </c>
      <c r="H683" s="49">
        <f t="shared" si="44"/>
        <v>4.1597337770382693E-3</v>
      </c>
      <c r="I683" s="49">
        <f t="shared" si="45"/>
        <v>0</v>
      </c>
    </row>
    <row r="684" spans="1:9" x14ac:dyDescent="0.25">
      <c r="A684" s="4">
        <v>681</v>
      </c>
      <c r="B684" s="45" t="s">
        <v>387</v>
      </c>
      <c r="C684" s="10" t="s">
        <v>404</v>
      </c>
      <c r="D684" s="4" t="s">
        <v>1698</v>
      </c>
      <c r="E684" s="10">
        <v>749</v>
      </c>
      <c r="F684" s="10">
        <v>299</v>
      </c>
      <c r="G684" s="10">
        <v>2</v>
      </c>
      <c r="H684" s="49">
        <f t="shared" si="44"/>
        <v>0.3991989319092123</v>
      </c>
      <c r="I684" s="49">
        <f t="shared" si="45"/>
        <v>2.6702269692923898E-3</v>
      </c>
    </row>
    <row r="685" spans="1:9" x14ac:dyDescent="0.25">
      <c r="A685" s="4">
        <v>682</v>
      </c>
      <c r="B685" s="45" t="s">
        <v>387</v>
      </c>
      <c r="C685" s="10" t="s">
        <v>397</v>
      </c>
      <c r="D685" s="4" t="s">
        <v>1698</v>
      </c>
      <c r="E685" s="10">
        <v>1022</v>
      </c>
      <c r="F685" s="10">
        <v>481</v>
      </c>
      <c r="G685" s="10">
        <v>0</v>
      </c>
      <c r="H685" s="49">
        <f t="shared" si="44"/>
        <v>0.47064579256360078</v>
      </c>
      <c r="I685" s="49">
        <f t="shared" si="45"/>
        <v>0</v>
      </c>
    </row>
    <row r="686" spans="1:9" x14ac:dyDescent="0.25">
      <c r="A686" s="4">
        <v>683</v>
      </c>
      <c r="B686" s="45" t="s">
        <v>387</v>
      </c>
      <c r="C686" s="10" t="s">
        <v>403</v>
      </c>
      <c r="D686" s="4" t="s">
        <v>1698</v>
      </c>
      <c r="E686" s="10">
        <v>1655</v>
      </c>
      <c r="F686" s="10">
        <v>900</v>
      </c>
      <c r="G686" s="10">
        <v>28</v>
      </c>
      <c r="H686" s="49">
        <f t="shared" si="44"/>
        <v>0.54380664652567978</v>
      </c>
      <c r="I686" s="49">
        <f t="shared" si="45"/>
        <v>1.6918429003021148E-2</v>
      </c>
    </row>
    <row r="687" spans="1:9" x14ac:dyDescent="0.25">
      <c r="A687" s="4">
        <v>684</v>
      </c>
      <c r="B687" s="45" t="s">
        <v>407</v>
      </c>
      <c r="C687" s="10" t="s">
        <v>433</v>
      </c>
      <c r="D687" s="4" t="s">
        <v>1698</v>
      </c>
      <c r="E687" s="10">
        <v>703</v>
      </c>
      <c r="F687" s="10">
        <v>166</v>
      </c>
      <c r="G687" s="10">
        <v>1</v>
      </c>
      <c r="H687" s="49">
        <f t="shared" si="44"/>
        <v>0.23613086770981509</v>
      </c>
      <c r="I687" s="49">
        <f t="shared" si="45"/>
        <v>1.4224751066856331E-3</v>
      </c>
    </row>
    <row r="688" spans="1:9" x14ac:dyDescent="0.25">
      <c r="A688" s="4">
        <v>685</v>
      </c>
      <c r="B688" s="45" t="s">
        <v>407</v>
      </c>
      <c r="C688" s="10" t="s">
        <v>430</v>
      </c>
      <c r="D688" s="4" t="s">
        <v>1698</v>
      </c>
      <c r="E688" s="10">
        <v>1198</v>
      </c>
      <c r="F688" s="10">
        <v>248</v>
      </c>
      <c r="G688" s="10">
        <v>7</v>
      </c>
      <c r="H688" s="49">
        <f t="shared" si="44"/>
        <v>0.20701168614357263</v>
      </c>
      <c r="I688" s="49">
        <f t="shared" si="45"/>
        <v>5.8430717863105176E-3</v>
      </c>
    </row>
    <row r="689" spans="1:9" x14ac:dyDescent="0.25">
      <c r="A689" s="4">
        <v>686</v>
      </c>
      <c r="B689" s="45" t="s">
        <v>407</v>
      </c>
      <c r="C689" s="10" t="s">
        <v>411</v>
      </c>
      <c r="D689" s="4" t="s">
        <v>1698</v>
      </c>
      <c r="E689" s="10">
        <v>1516</v>
      </c>
      <c r="F689" s="10">
        <v>813</v>
      </c>
      <c r="G689" s="10">
        <v>0</v>
      </c>
      <c r="H689" s="49">
        <f t="shared" si="44"/>
        <v>0.53627968337730869</v>
      </c>
      <c r="I689" s="49">
        <f t="shared" si="45"/>
        <v>0</v>
      </c>
    </row>
    <row r="690" spans="1:9" x14ac:dyDescent="0.25">
      <c r="A690" s="4">
        <v>687</v>
      </c>
      <c r="B690" s="45" t="s">
        <v>407</v>
      </c>
      <c r="C690" s="10" t="s">
        <v>408</v>
      </c>
      <c r="D690" s="4" t="s">
        <v>1698</v>
      </c>
      <c r="E690" s="10">
        <v>0</v>
      </c>
      <c r="F690" s="10">
        <v>0</v>
      </c>
      <c r="G690" s="10">
        <v>0</v>
      </c>
      <c r="H690" s="49"/>
      <c r="I690" s="49"/>
    </row>
    <row r="691" spans="1:9" x14ac:dyDescent="0.25">
      <c r="A691" s="4">
        <v>688</v>
      </c>
      <c r="B691" s="45" t="s">
        <v>407</v>
      </c>
      <c r="C691" s="10" t="s">
        <v>436</v>
      </c>
      <c r="D691" s="4" t="s">
        <v>1698</v>
      </c>
      <c r="E691" s="10">
        <v>1600</v>
      </c>
      <c r="F691" s="10">
        <v>23</v>
      </c>
      <c r="G691" s="10">
        <v>0</v>
      </c>
      <c r="H691" s="49">
        <f t="shared" ref="H691:H722" si="46">F691/E691</f>
        <v>1.4375000000000001E-2</v>
      </c>
      <c r="I691" s="49">
        <f t="shared" ref="I691:I722" si="47">G691/E691</f>
        <v>0</v>
      </c>
    </row>
    <row r="692" spans="1:9" x14ac:dyDescent="0.25">
      <c r="A692" s="4">
        <v>689</v>
      </c>
      <c r="B692" s="45" t="s">
        <v>407</v>
      </c>
      <c r="C692" s="10" t="s">
        <v>412</v>
      </c>
      <c r="D692" s="4" t="s">
        <v>1698</v>
      </c>
      <c r="E692" s="10">
        <v>1905</v>
      </c>
      <c r="F692" s="10">
        <v>843</v>
      </c>
      <c r="G692" s="10">
        <v>18</v>
      </c>
      <c r="H692" s="49">
        <f t="shared" si="46"/>
        <v>0.44251968503937006</v>
      </c>
      <c r="I692" s="49">
        <f t="shared" si="47"/>
        <v>9.4488188976377951E-3</v>
      </c>
    </row>
    <row r="693" spans="1:9" x14ac:dyDescent="0.25">
      <c r="A693" s="4">
        <v>690</v>
      </c>
      <c r="B693" s="45" t="s">
        <v>407</v>
      </c>
      <c r="C693" s="10" t="s">
        <v>414</v>
      </c>
      <c r="D693" s="4" t="s">
        <v>1698</v>
      </c>
      <c r="E693" s="10">
        <v>1810</v>
      </c>
      <c r="F693" s="10">
        <v>4</v>
      </c>
      <c r="G693" s="10">
        <v>0</v>
      </c>
      <c r="H693" s="49">
        <f t="shared" si="46"/>
        <v>2.2099447513812156E-3</v>
      </c>
      <c r="I693" s="49">
        <f t="shared" si="47"/>
        <v>0</v>
      </c>
    </row>
    <row r="694" spans="1:9" x14ac:dyDescent="0.25">
      <c r="A694" s="4">
        <v>691</v>
      </c>
      <c r="B694" s="45" t="s">
        <v>407</v>
      </c>
      <c r="C694" s="10" t="s">
        <v>416</v>
      </c>
      <c r="D694" s="4" t="s">
        <v>1698</v>
      </c>
      <c r="E694" s="10">
        <v>872</v>
      </c>
      <c r="F694" s="10">
        <v>417</v>
      </c>
      <c r="G694" s="10">
        <v>1</v>
      </c>
      <c r="H694" s="49">
        <f t="shared" si="46"/>
        <v>0.47821100917431192</v>
      </c>
      <c r="I694" s="49">
        <f t="shared" si="47"/>
        <v>1.1467889908256881E-3</v>
      </c>
    </row>
    <row r="695" spans="1:9" x14ac:dyDescent="0.25">
      <c r="A695" s="4">
        <v>692</v>
      </c>
      <c r="B695" s="45" t="s">
        <v>407</v>
      </c>
      <c r="C695" s="10" t="s">
        <v>419</v>
      </c>
      <c r="D695" s="4" t="s">
        <v>1698</v>
      </c>
      <c r="E695" s="10">
        <v>1140</v>
      </c>
      <c r="F695" s="10">
        <v>647</v>
      </c>
      <c r="G695" s="10">
        <v>0</v>
      </c>
      <c r="H695" s="49">
        <f t="shared" si="46"/>
        <v>0.56754385964912279</v>
      </c>
      <c r="I695" s="49">
        <f t="shared" si="47"/>
        <v>0</v>
      </c>
    </row>
    <row r="696" spans="1:9" x14ac:dyDescent="0.25">
      <c r="A696" s="4">
        <v>693</v>
      </c>
      <c r="B696" s="45" t="s">
        <v>407</v>
      </c>
      <c r="C696" s="10" t="s">
        <v>421</v>
      </c>
      <c r="D696" s="4" t="s">
        <v>1698</v>
      </c>
      <c r="E696" s="10">
        <v>1736</v>
      </c>
      <c r="F696" s="10">
        <v>1017</v>
      </c>
      <c r="G696" s="10">
        <v>2</v>
      </c>
      <c r="H696" s="49">
        <f t="shared" si="46"/>
        <v>0.58582949308755761</v>
      </c>
      <c r="I696" s="49">
        <f t="shared" si="47"/>
        <v>1.152073732718894E-3</v>
      </c>
    </row>
    <row r="697" spans="1:9" x14ac:dyDescent="0.25">
      <c r="A697" s="4">
        <v>694</v>
      </c>
      <c r="B697" s="45" t="s">
        <v>407</v>
      </c>
      <c r="C697" s="10" t="s">
        <v>420</v>
      </c>
      <c r="D697" s="4" t="s">
        <v>1698</v>
      </c>
      <c r="E697" s="10">
        <v>1264</v>
      </c>
      <c r="F697" s="10">
        <v>428</v>
      </c>
      <c r="G697" s="10">
        <v>0</v>
      </c>
      <c r="H697" s="49">
        <f t="shared" si="46"/>
        <v>0.33860759493670883</v>
      </c>
      <c r="I697" s="49">
        <f t="shared" si="47"/>
        <v>0</v>
      </c>
    </row>
    <row r="698" spans="1:9" x14ac:dyDescent="0.25">
      <c r="A698" s="4">
        <v>695</v>
      </c>
      <c r="B698" s="45" t="s">
        <v>407</v>
      </c>
      <c r="C698" s="10" t="s">
        <v>424</v>
      </c>
      <c r="D698" s="4" t="s">
        <v>1698</v>
      </c>
      <c r="E698" s="10">
        <v>2071</v>
      </c>
      <c r="F698" s="10">
        <v>1220</v>
      </c>
      <c r="G698" s="10">
        <v>0</v>
      </c>
      <c r="H698" s="49">
        <f t="shared" si="46"/>
        <v>0.58908739739256399</v>
      </c>
      <c r="I698" s="49">
        <f t="shared" si="47"/>
        <v>0</v>
      </c>
    </row>
    <row r="699" spans="1:9" x14ac:dyDescent="0.25">
      <c r="A699" s="4">
        <v>696</v>
      </c>
      <c r="B699" s="45" t="s">
        <v>407</v>
      </c>
      <c r="C699" s="10" t="s">
        <v>427</v>
      </c>
      <c r="D699" s="4" t="s">
        <v>1698</v>
      </c>
      <c r="E699" s="10">
        <v>1868</v>
      </c>
      <c r="F699" s="10">
        <v>405</v>
      </c>
      <c r="G699" s="10">
        <v>0</v>
      </c>
      <c r="H699" s="49">
        <f t="shared" si="46"/>
        <v>0.21680942184154176</v>
      </c>
      <c r="I699" s="49">
        <f t="shared" si="47"/>
        <v>0</v>
      </c>
    </row>
    <row r="700" spans="1:9" x14ac:dyDescent="0.25">
      <c r="A700" s="4">
        <v>697</v>
      </c>
      <c r="B700" s="45" t="s">
        <v>407</v>
      </c>
      <c r="C700" s="10" t="s">
        <v>428</v>
      </c>
      <c r="D700" s="4" t="s">
        <v>1698</v>
      </c>
      <c r="E700" s="10">
        <v>2188</v>
      </c>
      <c r="F700" s="10">
        <v>1015</v>
      </c>
      <c r="G700" s="10">
        <v>22</v>
      </c>
      <c r="H700" s="49">
        <f t="shared" si="46"/>
        <v>0.46389396709323583</v>
      </c>
      <c r="I700" s="49">
        <f t="shared" si="47"/>
        <v>1.0054844606946984E-2</v>
      </c>
    </row>
    <row r="701" spans="1:9" x14ac:dyDescent="0.25">
      <c r="A701" s="4">
        <v>698</v>
      </c>
      <c r="B701" s="45" t="s">
        <v>407</v>
      </c>
      <c r="C701" s="10" t="s">
        <v>431</v>
      </c>
      <c r="D701" s="4" t="s">
        <v>1698</v>
      </c>
      <c r="E701" s="10">
        <v>1062</v>
      </c>
      <c r="F701" s="10">
        <v>305</v>
      </c>
      <c r="G701" s="10">
        <v>0</v>
      </c>
      <c r="H701" s="49">
        <f t="shared" si="46"/>
        <v>0.2871939736346516</v>
      </c>
      <c r="I701" s="49">
        <f t="shared" si="47"/>
        <v>0</v>
      </c>
    </row>
    <row r="702" spans="1:9" x14ac:dyDescent="0.25">
      <c r="A702" s="4">
        <v>699</v>
      </c>
      <c r="B702" s="45" t="s">
        <v>407</v>
      </c>
      <c r="C702" s="10" t="s">
        <v>434</v>
      </c>
      <c r="D702" s="4" t="s">
        <v>1698</v>
      </c>
      <c r="E702" s="10">
        <v>1070</v>
      </c>
      <c r="F702" s="10">
        <v>522</v>
      </c>
      <c r="G702" s="10">
        <v>0</v>
      </c>
      <c r="H702" s="49">
        <f t="shared" si="46"/>
        <v>0.48785046728971965</v>
      </c>
      <c r="I702" s="49">
        <f t="shared" si="47"/>
        <v>0</v>
      </c>
    </row>
    <row r="703" spans="1:9" x14ac:dyDescent="0.25">
      <c r="A703" s="4">
        <v>700</v>
      </c>
      <c r="B703" s="45" t="s">
        <v>407</v>
      </c>
      <c r="C703" s="10" t="s">
        <v>410</v>
      </c>
      <c r="D703" s="4" t="s">
        <v>1698</v>
      </c>
      <c r="E703" s="10">
        <v>1807</v>
      </c>
      <c r="F703" s="10">
        <v>986</v>
      </c>
      <c r="G703" s="10">
        <v>0</v>
      </c>
      <c r="H703" s="49">
        <f t="shared" si="46"/>
        <v>0.54565578306585505</v>
      </c>
      <c r="I703" s="49">
        <f t="shared" si="47"/>
        <v>0</v>
      </c>
    </row>
    <row r="704" spans="1:9" x14ac:dyDescent="0.25">
      <c r="A704" s="4">
        <v>701</v>
      </c>
      <c r="B704" s="45" t="s">
        <v>407</v>
      </c>
      <c r="C704" s="10" t="s">
        <v>413</v>
      </c>
      <c r="D704" s="4" t="s">
        <v>1698</v>
      </c>
      <c r="E704" s="10">
        <v>2263</v>
      </c>
      <c r="F704" s="10">
        <v>58</v>
      </c>
      <c r="G704" s="10">
        <v>0</v>
      </c>
      <c r="H704" s="49">
        <f t="shared" si="46"/>
        <v>2.5629695095006629E-2</v>
      </c>
      <c r="I704" s="49">
        <f t="shared" si="47"/>
        <v>0</v>
      </c>
    </row>
    <row r="705" spans="1:9" x14ac:dyDescent="0.25">
      <c r="A705" s="4">
        <v>702</v>
      </c>
      <c r="B705" s="45" t="s">
        <v>407</v>
      </c>
      <c r="C705" s="10" t="s">
        <v>422</v>
      </c>
      <c r="D705" s="4" t="s">
        <v>1698</v>
      </c>
      <c r="E705" s="10">
        <v>1066</v>
      </c>
      <c r="F705" s="10">
        <v>521</v>
      </c>
      <c r="G705" s="10">
        <v>230</v>
      </c>
      <c r="H705" s="49">
        <f t="shared" si="46"/>
        <v>0.48874296435272047</v>
      </c>
      <c r="I705" s="49">
        <f t="shared" si="47"/>
        <v>0.21575984990619138</v>
      </c>
    </row>
    <row r="706" spans="1:9" x14ac:dyDescent="0.25">
      <c r="A706" s="4">
        <v>703</v>
      </c>
      <c r="B706" s="45" t="s">
        <v>407</v>
      </c>
      <c r="C706" s="10" t="s">
        <v>435</v>
      </c>
      <c r="D706" s="4" t="s">
        <v>1698</v>
      </c>
      <c r="E706" s="10">
        <v>1282</v>
      </c>
      <c r="F706" s="10">
        <v>547</v>
      </c>
      <c r="G706" s="10">
        <v>3</v>
      </c>
      <c r="H706" s="49">
        <f t="shared" si="46"/>
        <v>0.42667706708268333</v>
      </c>
      <c r="I706" s="49">
        <f t="shared" si="47"/>
        <v>2.3400936037441498E-3</v>
      </c>
    </row>
    <row r="707" spans="1:9" x14ac:dyDescent="0.25">
      <c r="A707" s="4">
        <v>704</v>
      </c>
      <c r="B707" s="45" t="s">
        <v>407</v>
      </c>
      <c r="C707" s="10" t="s">
        <v>417</v>
      </c>
      <c r="D707" s="4" t="s">
        <v>1698</v>
      </c>
      <c r="E707" s="10">
        <v>1037</v>
      </c>
      <c r="F707" s="10">
        <v>811</v>
      </c>
      <c r="G707" s="10">
        <v>70</v>
      </c>
      <c r="H707" s="49">
        <f t="shared" si="46"/>
        <v>0.78206364513018323</v>
      </c>
      <c r="I707" s="49">
        <f t="shared" si="47"/>
        <v>6.7502410800385729E-2</v>
      </c>
    </row>
    <row r="708" spans="1:9" x14ac:dyDescent="0.25">
      <c r="A708" s="4">
        <v>705</v>
      </c>
      <c r="B708" s="45" t="s">
        <v>407</v>
      </c>
      <c r="C708" s="10" t="s">
        <v>418</v>
      </c>
      <c r="D708" s="4" t="s">
        <v>1698</v>
      </c>
      <c r="E708" s="10">
        <v>1826</v>
      </c>
      <c r="F708" s="10">
        <v>991</v>
      </c>
      <c r="G708" s="10">
        <v>1</v>
      </c>
      <c r="H708" s="49">
        <f t="shared" si="46"/>
        <v>0.54271631982475355</v>
      </c>
      <c r="I708" s="49">
        <f t="shared" si="47"/>
        <v>5.4764512595837896E-4</v>
      </c>
    </row>
    <row r="709" spans="1:9" x14ac:dyDescent="0.25">
      <c r="A709" s="4">
        <v>706</v>
      </c>
      <c r="B709" s="45" t="s">
        <v>407</v>
      </c>
      <c r="C709" s="10" t="s">
        <v>426</v>
      </c>
      <c r="D709" s="4" t="s">
        <v>1698</v>
      </c>
      <c r="E709" s="10">
        <v>762</v>
      </c>
      <c r="F709" s="10">
        <v>220</v>
      </c>
      <c r="G709" s="10">
        <v>2</v>
      </c>
      <c r="H709" s="49">
        <f t="shared" si="46"/>
        <v>0.28871391076115488</v>
      </c>
      <c r="I709" s="49">
        <f t="shared" si="47"/>
        <v>2.6246719160104987E-3</v>
      </c>
    </row>
    <row r="710" spans="1:9" x14ac:dyDescent="0.25">
      <c r="A710" s="4">
        <v>707</v>
      </c>
      <c r="B710" s="45" t="s">
        <v>407</v>
      </c>
      <c r="C710" s="10" t="s">
        <v>429</v>
      </c>
      <c r="D710" s="4" t="s">
        <v>1698</v>
      </c>
      <c r="E710" s="10">
        <v>1420</v>
      </c>
      <c r="F710" s="10">
        <v>463</v>
      </c>
      <c r="G710" s="10">
        <v>0</v>
      </c>
      <c r="H710" s="49">
        <f t="shared" si="46"/>
        <v>0.32605633802816902</v>
      </c>
      <c r="I710" s="49">
        <f t="shared" si="47"/>
        <v>0</v>
      </c>
    </row>
    <row r="711" spans="1:9" x14ac:dyDescent="0.25">
      <c r="A711" s="4">
        <v>708</v>
      </c>
      <c r="B711" s="45" t="s">
        <v>407</v>
      </c>
      <c r="C711" s="10" t="s">
        <v>432</v>
      </c>
      <c r="D711" s="4" t="s">
        <v>1698</v>
      </c>
      <c r="E711" s="10">
        <v>1565</v>
      </c>
      <c r="F711" s="10">
        <v>712</v>
      </c>
      <c r="G711" s="10">
        <v>0</v>
      </c>
      <c r="H711" s="49">
        <f t="shared" si="46"/>
        <v>0.4549520766773163</v>
      </c>
      <c r="I711" s="49">
        <f t="shared" si="47"/>
        <v>0</v>
      </c>
    </row>
    <row r="712" spans="1:9" x14ac:dyDescent="0.25">
      <c r="A712" s="4">
        <v>709</v>
      </c>
      <c r="B712" s="45" t="s">
        <v>407</v>
      </c>
      <c r="C712" s="10" t="s">
        <v>415</v>
      </c>
      <c r="D712" s="4" t="s">
        <v>1698</v>
      </c>
      <c r="E712" s="10">
        <v>951</v>
      </c>
      <c r="F712" s="10">
        <v>441</v>
      </c>
      <c r="G712" s="10">
        <v>0</v>
      </c>
      <c r="H712" s="49">
        <f t="shared" si="46"/>
        <v>0.4637223974763407</v>
      </c>
      <c r="I712" s="49">
        <f t="shared" si="47"/>
        <v>0</v>
      </c>
    </row>
    <row r="713" spans="1:9" x14ac:dyDescent="0.25">
      <c r="A713" s="4">
        <v>710</v>
      </c>
      <c r="B713" s="45" t="s">
        <v>407</v>
      </c>
      <c r="C713" s="10" t="s">
        <v>423</v>
      </c>
      <c r="D713" s="4" t="s">
        <v>1698</v>
      </c>
      <c r="E713" s="10">
        <v>1027</v>
      </c>
      <c r="F713" s="10">
        <v>348</v>
      </c>
      <c r="G713" s="10">
        <v>62</v>
      </c>
      <c r="H713" s="49">
        <f t="shared" si="46"/>
        <v>0.33885102239532622</v>
      </c>
      <c r="I713" s="49">
        <f t="shared" si="47"/>
        <v>6.0370009737098343E-2</v>
      </c>
    </row>
    <row r="714" spans="1:9" x14ac:dyDescent="0.25">
      <c r="A714" s="4">
        <v>711</v>
      </c>
      <c r="B714" s="45" t="s">
        <v>407</v>
      </c>
      <c r="C714" s="10" t="s">
        <v>425</v>
      </c>
      <c r="D714" s="4" t="s">
        <v>1698</v>
      </c>
      <c r="E714" s="10">
        <v>861</v>
      </c>
      <c r="F714" s="10">
        <v>256</v>
      </c>
      <c r="G714" s="10">
        <v>3</v>
      </c>
      <c r="H714" s="49">
        <f t="shared" si="46"/>
        <v>0.29732868757259001</v>
      </c>
      <c r="I714" s="49">
        <f t="shared" si="47"/>
        <v>3.4843205574912892E-3</v>
      </c>
    </row>
    <row r="715" spans="1:9" x14ac:dyDescent="0.25">
      <c r="A715" s="4">
        <v>712</v>
      </c>
      <c r="B715" s="45" t="s">
        <v>407</v>
      </c>
      <c r="C715" s="10" t="s">
        <v>409</v>
      </c>
      <c r="D715" s="4" t="s">
        <v>1698</v>
      </c>
      <c r="E715" s="10">
        <v>1334</v>
      </c>
      <c r="F715" s="10">
        <v>466</v>
      </c>
      <c r="G715" s="10">
        <v>96</v>
      </c>
      <c r="H715" s="49">
        <f t="shared" si="46"/>
        <v>0.34932533733133431</v>
      </c>
      <c r="I715" s="49">
        <f t="shared" si="47"/>
        <v>7.1964017991004492E-2</v>
      </c>
    </row>
    <row r="716" spans="1:9" x14ac:dyDescent="0.25">
      <c r="A716" s="4">
        <v>713</v>
      </c>
      <c r="B716" s="45" t="s">
        <v>464</v>
      </c>
      <c r="C716" s="10" t="s">
        <v>473</v>
      </c>
      <c r="D716" s="4" t="s">
        <v>1698</v>
      </c>
      <c r="E716" s="10">
        <v>3028</v>
      </c>
      <c r="F716" s="10">
        <v>38</v>
      </c>
      <c r="G716" s="10">
        <v>0</v>
      </c>
      <c r="H716" s="49">
        <f t="shared" si="46"/>
        <v>1.2549537648612946E-2</v>
      </c>
      <c r="I716" s="49">
        <f t="shared" si="47"/>
        <v>0</v>
      </c>
    </row>
    <row r="717" spans="1:9" x14ac:dyDescent="0.25">
      <c r="A717" s="4">
        <v>714</v>
      </c>
      <c r="B717" s="45" t="s">
        <v>464</v>
      </c>
      <c r="C717" s="10" t="s">
        <v>475</v>
      </c>
      <c r="D717" s="4" t="s">
        <v>1698</v>
      </c>
      <c r="E717" s="10">
        <v>1028</v>
      </c>
      <c r="F717" s="10">
        <v>127</v>
      </c>
      <c r="G717" s="10">
        <v>1</v>
      </c>
      <c r="H717" s="49">
        <f t="shared" si="46"/>
        <v>0.12354085603112841</v>
      </c>
      <c r="I717" s="49">
        <f t="shared" si="47"/>
        <v>9.727626459143969E-4</v>
      </c>
    </row>
    <row r="718" spans="1:9" x14ac:dyDescent="0.25">
      <c r="A718" s="4">
        <v>715</v>
      </c>
      <c r="B718" s="45" t="s">
        <v>464</v>
      </c>
      <c r="C718" s="10" t="s">
        <v>481</v>
      </c>
      <c r="D718" s="4" t="s">
        <v>1698</v>
      </c>
      <c r="E718" s="10">
        <v>1186</v>
      </c>
      <c r="F718" s="10">
        <v>401</v>
      </c>
      <c r="G718" s="10">
        <v>31</v>
      </c>
      <c r="H718" s="49">
        <f t="shared" si="46"/>
        <v>0.33811129848229343</v>
      </c>
      <c r="I718" s="49">
        <f t="shared" si="47"/>
        <v>2.6138279932546374E-2</v>
      </c>
    </row>
    <row r="719" spans="1:9" x14ac:dyDescent="0.25">
      <c r="A719" s="4">
        <v>716</v>
      </c>
      <c r="B719" s="45" t="s">
        <v>464</v>
      </c>
      <c r="C719" s="10" t="s">
        <v>482</v>
      </c>
      <c r="D719" s="4" t="s">
        <v>1698</v>
      </c>
      <c r="E719" s="10">
        <v>334</v>
      </c>
      <c r="F719" s="10">
        <v>38</v>
      </c>
      <c r="G719" s="10">
        <v>0</v>
      </c>
      <c r="H719" s="49">
        <f t="shared" si="46"/>
        <v>0.11377245508982035</v>
      </c>
      <c r="I719" s="49">
        <f t="shared" si="47"/>
        <v>0</v>
      </c>
    </row>
    <row r="720" spans="1:9" x14ac:dyDescent="0.25">
      <c r="A720" s="4">
        <v>717</v>
      </c>
      <c r="B720" s="45" t="s">
        <v>464</v>
      </c>
      <c r="C720" s="10" t="s">
        <v>477</v>
      </c>
      <c r="D720" s="4" t="s">
        <v>1699</v>
      </c>
      <c r="E720" s="10">
        <v>405</v>
      </c>
      <c r="F720" s="10">
        <v>1</v>
      </c>
      <c r="G720" s="10">
        <v>0</v>
      </c>
      <c r="H720" s="49">
        <f t="shared" si="46"/>
        <v>2.4691358024691358E-3</v>
      </c>
      <c r="I720" s="49">
        <f t="shared" si="47"/>
        <v>0</v>
      </c>
    </row>
    <row r="721" spans="1:9" x14ac:dyDescent="0.25">
      <c r="A721" s="4">
        <v>718</v>
      </c>
      <c r="B721" s="45" t="s">
        <v>464</v>
      </c>
      <c r="C721" s="10" t="s">
        <v>485</v>
      </c>
      <c r="D721" s="4" t="s">
        <v>1699</v>
      </c>
      <c r="E721" s="10">
        <v>236</v>
      </c>
      <c r="F721" s="10">
        <v>0</v>
      </c>
      <c r="G721" s="10">
        <v>0</v>
      </c>
      <c r="H721" s="49">
        <f t="shared" si="46"/>
        <v>0</v>
      </c>
      <c r="I721" s="49">
        <f t="shared" si="47"/>
        <v>0</v>
      </c>
    </row>
    <row r="722" spans="1:9" x14ac:dyDescent="0.25">
      <c r="A722" s="4">
        <v>719</v>
      </c>
      <c r="B722" s="45" t="s">
        <v>464</v>
      </c>
      <c r="C722" s="10" t="s">
        <v>474</v>
      </c>
      <c r="D722" s="4" t="s">
        <v>1699</v>
      </c>
      <c r="E722" s="10">
        <v>9</v>
      </c>
      <c r="F722" s="10">
        <v>0</v>
      </c>
      <c r="G722" s="10">
        <v>0</v>
      </c>
      <c r="H722" s="49">
        <f t="shared" si="46"/>
        <v>0</v>
      </c>
      <c r="I722" s="49">
        <f t="shared" si="47"/>
        <v>0</v>
      </c>
    </row>
    <row r="723" spans="1:9" x14ac:dyDescent="0.25">
      <c r="A723" s="4">
        <v>720</v>
      </c>
      <c r="B723" s="45" t="s">
        <v>464</v>
      </c>
      <c r="C723" s="10" t="s">
        <v>151</v>
      </c>
      <c r="D723" s="4" t="s">
        <v>1698</v>
      </c>
      <c r="E723" s="10">
        <v>1185</v>
      </c>
      <c r="F723" s="10">
        <v>245</v>
      </c>
      <c r="G723" s="10">
        <v>0</v>
      </c>
      <c r="H723" s="49">
        <f t="shared" ref="H723:H754" si="48">F723/E723</f>
        <v>0.20675105485232068</v>
      </c>
      <c r="I723" s="49">
        <f t="shared" ref="I723:I754" si="49">G723/E723</f>
        <v>0</v>
      </c>
    </row>
    <row r="724" spans="1:9" x14ac:dyDescent="0.25">
      <c r="A724" s="4">
        <v>721</v>
      </c>
      <c r="B724" s="45" t="s">
        <v>464</v>
      </c>
      <c r="C724" s="10" t="s">
        <v>487</v>
      </c>
      <c r="D724" s="4" t="s">
        <v>1701</v>
      </c>
      <c r="E724" s="10">
        <v>123</v>
      </c>
      <c r="F724" s="10">
        <v>0</v>
      </c>
      <c r="G724" s="10">
        <v>0</v>
      </c>
      <c r="H724" s="49">
        <f t="shared" si="48"/>
        <v>0</v>
      </c>
      <c r="I724" s="49">
        <f t="shared" si="49"/>
        <v>0</v>
      </c>
    </row>
    <row r="725" spans="1:9" x14ac:dyDescent="0.25">
      <c r="A725" s="4">
        <v>722</v>
      </c>
      <c r="B725" s="45" t="s">
        <v>464</v>
      </c>
      <c r="C725" s="10" t="s">
        <v>466</v>
      </c>
      <c r="D725" s="4" t="s">
        <v>1698</v>
      </c>
      <c r="E725" s="10">
        <v>1765</v>
      </c>
      <c r="F725" s="10">
        <v>443</v>
      </c>
      <c r="G725" s="10">
        <v>2</v>
      </c>
      <c r="H725" s="49">
        <f t="shared" si="48"/>
        <v>0.25099150141643062</v>
      </c>
      <c r="I725" s="49">
        <f t="shared" si="49"/>
        <v>1.1331444759206798E-3</v>
      </c>
    </row>
    <row r="726" spans="1:9" x14ac:dyDescent="0.25">
      <c r="A726" s="4">
        <v>723</v>
      </c>
      <c r="B726" s="45" t="s">
        <v>464</v>
      </c>
      <c r="C726" s="10" t="s">
        <v>470</v>
      </c>
      <c r="D726" s="4" t="s">
        <v>1698</v>
      </c>
      <c r="E726" s="10">
        <v>511</v>
      </c>
      <c r="F726" s="10">
        <v>4</v>
      </c>
      <c r="G726" s="10">
        <v>0</v>
      </c>
      <c r="H726" s="49">
        <f t="shared" si="48"/>
        <v>7.8277886497064575E-3</v>
      </c>
      <c r="I726" s="49">
        <f t="shared" si="49"/>
        <v>0</v>
      </c>
    </row>
    <row r="727" spans="1:9" x14ac:dyDescent="0.25">
      <c r="A727" s="4">
        <v>724</v>
      </c>
      <c r="B727" s="45" t="s">
        <v>464</v>
      </c>
      <c r="C727" s="10" t="s">
        <v>486</v>
      </c>
      <c r="D727" s="4" t="s">
        <v>1698</v>
      </c>
      <c r="E727" s="10">
        <v>1641</v>
      </c>
      <c r="F727" s="10">
        <v>225</v>
      </c>
      <c r="G727" s="10">
        <v>0</v>
      </c>
      <c r="H727" s="49">
        <f t="shared" si="48"/>
        <v>0.13711151736745886</v>
      </c>
      <c r="I727" s="49">
        <f t="shared" si="49"/>
        <v>0</v>
      </c>
    </row>
    <row r="728" spans="1:9" x14ac:dyDescent="0.25">
      <c r="A728" s="4">
        <v>725</v>
      </c>
      <c r="B728" s="45" t="s">
        <v>464</v>
      </c>
      <c r="C728" s="10" t="s">
        <v>472</v>
      </c>
      <c r="D728" s="4" t="s">
        <v>1698</v>
      </c>
      <c r="E728" s="10">
        <v>1131</v>
      </c>
      <c r="F728" s="10">
        <v>13</v>
      </c>
      <c r="G728" s="10">
        <v>0</v>
      </c>
      <c r="H728" s="49">
        <f t="shared" si="48"/>
        <v>1.1494252873563218E-2</v>
      </c>
      <c r="I728" s="49">
        <f t="shared" si="49"/>
        <v>0</v>
      </c>
    </row>
    <row r="729" spans="1:9" x14ac:dyDescent="0.25">
      <c r="A729" s="4">
        <v>726</v>
      </c>
      <c r="B729" s="45" t="s">
        <v>464</v>
      </c>
      <c r="C729" s="10" t="s">
        <v>484</v>
      </c>
      <c r="D729" s="4" t="s">
        <v>1698</v>
      </c>
      <c r="E729" s="10">
        <v>1137</v>
      </c>
      <c r="F729" s="10">
        <v>3</v>
      </c>
      <c r="G729" s="10">
        <v>0</v>
      </c>
      <c r="H729" s="49">
        <f t="shared" si="48"/>
        <v>2.6385224274406332E-3</v>
      </c>
      <c r="I729" s="49">
        <f t="shared" si="49"/>
        <v>0</v>
      </c>
    </row>
    <row r="730" spans="1:9" x14ac:dyDescent="0.25">
      <c r="A730" s="4">
        <v>727</v>
      </c>
      <c r="B730" s="45" t="s">
        <v>464</v>
      </c>
      <c r="C730" s="10" t="s">
        <v>483</v>
      </c>
      <c r="D730" s="4" t="s">
        <v>1698</v>
      </c>
      <c r="E730" s="10">
        <v>1607</v>
      </c>
      <c r="F730" s="10">
        <v>564</v>
      </c>
      <c r="G730" s="10">
        <v>2</v>
      </c>
      <c r="H730" s="49">
        <f t="shared" si="48"/>
        <v>0.35096453018046048</v>
      </c>
      <c r="I730" s="49">
        <f t="shared" si="49"/>
        <v>1.2445550715619166E-3</v>
      </c>
    </row>
    <row r="731" spans="1:9" x14ac:dyDescent="0.25">
      <c r="A731" s="4">
        <v>728</v>
      </c>
      <c r="B731" s="45" t="s">
        <v>464</v>
      </c>
      <c r="C731" s="10" t="s">
        <v>479</v>
      </c>
      <c r="D731" s="4" t="s">
        <v>1698</v>
      </c>
      <c r="E731" s="10">
        <v>1953</v>
      </c>
      <c r="F731" s="10">
        <v>823</v>
      </c>
      <c r="G731" s="10">
        <v>212</v>
      </c>
      <c r="H731" s="49">
        <f t="shared" si="48"/>
        <v>0.42140296979006658</v>
      </c>
      <c r="I731" s="49">
        <f t="shared" si="49"/>
        <v>0.10855094726062468</v>
      </c>
    </row>
    <row r="732" spans="1:9" x14ac:dyDescent="0.25">
      <c r="A732" s="4">
        <v>729</v>
      </c>
      <c r="B732" s="45" t="s">
        <v>464</v>
      </c>
      <c r="C732" s="10" t="s">
        <v>478</v>
      </c>
      <c r="D732" s="4" t="s">
        <v>1698</v>
      </c>
      <c r="E732" s="10">
        <v>679</v>
      </c>
      <c r="F732" s="10">
        <v>252</v>
      </c>
      <c r="G732" s="10">
        <v>118</v>
      </c>
      <c r="H732" s="49">
        <f t="shared" si="48"/>
        <v>0.37113402061855671</v>
      </c>
      <c r="I732" s="49">
        <f t="shared" si="49"/>
        <v>0.17378497790868924</v>
      </c>
    </row>
    <row r="733" spans="1:9" x14ac:dyDescent="0.25">
      <c r="A733" s="4">
        <v>730</v>
      </c>
      <c r="B733" s="45" t="s">
        <v>464</v>
      </c>
      <c r="C733" s="10" t="s">
        <v>471</v>
      </c>
      <c r="D733" s="4" t="s">
        <v>1698</v>
      </c>
      <c r="E733" s="10">
        <v>1241</v>
      </c>
      <c r="F733" s="10">
        <v>226</v>
      </c>
      <c r="G733" s="10">
        <v>3</v>
      </c>
      <c r="H733" s="49">
        <f t="shared" si="48"/>
        <v>0.18211120064464142</v>
      </c>
      <c r="I733" s="49">
        <f t="shared" si="49"/>
        <v>2.4174053182917004E-3</v>
      </c>
    </row>
    <row r="734" spans="1:9" x14ac:dyDescent="0.25">
      <c r="A734" s="4">
        <v>731</v>
      </c>
      <c r="B734" s="45" t="s">
        <v>464</v>
      </c>
      <c r="C734" s="10" t="s">
        <v>467</v>
      </c>
      <c r="D734" s="4" t="s">
        <v>1701</v>
      </c>
      <c r="E734" s="10">
        <v>188</v>
      </c>
      <c r="F734" s="10">
        <v>30</v>
      </c>
      <c r="G734" s="10">
        <v>0</v>
      </c>
      <c r="H734" s="49">
        <f t="shared" si="48"/>
        <v>0.15957446808510639</v>
      </c>
      <c r="I734" s="49">
        <f t="shared" si="49"/>
        <v>0</v>
      </c>
    </row>
    <row r="735" spans="1:9" x14ac:dyDescent="0.25">
      <c r="A735" s="4">
        <v>732</v>
      </c>
      <c r="B735" s="45" t="s">
        <v>464</v>
      </c>
      <c r="C735" s="10" t="s">
        <v>476</v>
      </c>
      <c r="D735" s="4" t="s">
        <v>1698</v>
      </c>
      <c r="E735" s="10">
        <v>1844</v>
      </c>
      <c r="F735" s="10">
        <v>275</v>
      </c>
      <c r="G735" s="10">
        <v>44</v>
      </c>
      <c r="H735" s="49">
        <f t="shared" si="48"/>
        <v>0.14913232104121474</v>
      </c>
      <c r="I735" s="49">
        <f t="shared" si="49"/>
        <v>2.3861171366594359E-2</v>
      </c>
    </row>
    <row r="736" spans="1:9" x14ac:dyDescent="0.25">
      <c r="A736" s="4">
        <v>733</v>
      </c>
      <c r="B736" s="45" t="s">
        <v>464</v>
      </c>
      <c r="C736" s="10" t="s">
        <v>465</v>
      </c>
      <c r="D736" s="4" t="s">
        <v>1698</v>
      </c>
      <c r="E736" s="10">
        <v>1799</v>
      </c>
      <c r="F736" s="10">
        <v>447</v>
      </c>
      <c r="G736" s="10">
        <v>96</v>
      </c>
      <c r="H736" s="49">
        <f t="shared" si="48"/>
        <v>0.24847137298499167</v>
      </c>
      <c r="I736" s="49">
        <f t="shared" si="49"/>
        <v>5.3362979433018341E-2</v>
      </c>
    </row>
    <row r="737" spans="1:9" x14ac:dyDescent="0.25">
      <c r="A737" s="4">
        <v>734</v>
      </c>
      <c r="B737" s="45" t="s">
        <v>464</v>
      </c>
      <c r="C737" s="10" t="s">
        <v>468</v>
      </c>
      <c r="D737" s="4" t="s">
        <v>1698</v>
      </c>
      <c r="E737" s="10">
        <v>1745</v>
      </c>
      <c r="F737" s="10">
        <v>14</v>
      </c>
      <c r="G737" s="10">
        <v>0</v>
      </c>
      <c r="H737" s="49">
        <f t="shared" si="48"/>
        <v>8.0229226361031511E-3</v>
      </c>
      <c r="I737" s="49">
        <f t="shared" si="49"/>
        <v>0</v>
      </c>
    </row>
    <row r="738" spans="1:9" x14ac:dyDescent="0.25">
      <c r="A738" s="4">
        <v>735</v>
      </c>
      <c r="B738" s="45" t="s">
        <v>464</v>
      </c>
      <c r="C738" s="10" t="s">
        <v>469</v>
      </c>
      <c r="D738" s="4" t="s">
        <v>1698</v>
      </c>
      <c r="E738" s="10">
        <v>3242</v>
      </c>
      <c r="F738" s="10">
        <v>801</v>
      </c>
      <c r="G738" s="10">
        <v>1</v>
      </c>
      <c r="H738" s="49">
        <f t="shared" si="48"/>
        <v>0.24706971005552128</v>
      </c>
      <c r="I738" s="49">
        <f t="shared" si="49"/>
        <v>3.0845157310302283E-4</v>
      </c>
    </row>
    <row r="739" spans="1:9" x14ac:dyDescent="0.25">
      <c r="A739" s="4">
        <v>736</v>
      </c>
      <c r="B739" s="45" t="s">
        <v>464</v>
      </c>
      <c r="C739" s="10" t="s">
        <v>480</v>
      </c>
      <c r="D739" s="4" t="s">
        <v>1698</v>
      </c>
      <c r="E739" s="10">
        <v>827</v>
      </c>
      <c r="F739" s="10">
        <v>20</v>
      </c>
      <c r="G739" s="10">
        <v>0</v>
      </c>
      <c r="H739" s="49">
        <f t="shared" si="48"/>
        <v>2.4183796856106408E-2</v>
      </c>
      <c r="I739" s="49">
        <f t="shared" si="49"/>
        <v>0</v>
      </c>
    </row>
    <row r="740" spans="1:9" x14ac:dyDescent="0.25">
      <c r="A740" s="4">
        <v>737</v>
      </c>
      <c r="B740" s="45" t="s">
        <v>317</v>
      </c>
      <c r="C740" s="10" t="s">
        <v>344</v>
      </c>
      <c r="D740" s="4" t="s">
        <v>1698</v>
      </c>
      <c r="E740" s="10">
        <v>325</v>
      </c>
      <c r="F740" s="10">
        <v>0</v>
      </c>
      <c r="G740" s="10">
        <v>0</v>
      </c>
      <c r="H740" s="49">
        <f t="shared" si="48"/>
        <v>0</v>
      </c>
      <c r="I740" s="49">
        <f t="shared" si="49"/>
        <v>0</v>
      </c>
    </row>
    <row r="741" spans="1:9" x14ac:dyDescent="0.25">
      <c r="A741" s="4">
        <v>738</v>
      </c>
      <c r="B741" s="45" t="s">
        <v>317</v>
      </c>
      <c r="C741" s="10" t="s">
        <v>342</v>
      </c>
      <c r="D741" s="4" t="s">
        <v>1698</v>
      </c>
      <c r="E741" s="10">
        <v>470</v>
      </c>
      <c r="F741" s="10">
        <v>22</v>
      </c>
      <c r="G741" s="10">
        <v>0</v>
      </c>
      <c r="H741" s="49">
        <f t="shared" si="48"/>
        <v>4.6808510638297871E-2</v>
      </c>
      <c r="I741" s="49">
        <f t="shared" si="49"/>
        <v>0</v>
      </c>
    </row>
    <row r="742" spans="1:9" x14ac:dyDescent="0.25">
      <c r="A742" s="4">
        <v>739</v>
      </c>
      <c r="B742" s="45" t="s">
        <v>317</v>
      </c>
      <c r="C742" s="10" t="s">
        <v>346</v>
      </c>
      <c r="D742" s="4" t="s">
        <v>1698</v>
      </c>
      <c r="E742" s="10">
        <v>310</v>
      </c>
      <c r="F742" s="10">
        <v>1</v>
      </c>
      <c r="G742" s="10">
        <v>0</v>
      </c>
      <c r="H742" s="49">
        <f t="shared" si="48"/>
        <v>3.2258064516129032E-3</v>
      </c>
      <c r="I742" s="49">
        <f t="shared" si="49"/>
        <v>0</v>
      </c>
    </row>
    <row r="743" spans="1:9" x14ac:dyDescent="0.25">
      <c r="A743" s="4">
        <v>740</v>
      </c>
      <c r="B743" s="45" t="s">
        <v>317</v>
      </c>
      <c r="C743" s="10" t="s">
        <v>320</v>
      </c>
      <c r="D743" s="4" t="s">
        <v>1698</v>
      </c>
      <c r="E743" s="10">
        <v>427</v>
      </c>
      <c r="F743" s="10">
        <v>0</v>
      </c>
      <c r="G743" s="10">
        <v>0</v>
      </c>
      <c r="H743" s="49">
        <f t="shared" si="48"/>
        <v>0</v>
      </c>
      <c r="I743" s="49">
        <f t="shared" si="49"/>
        <v>0</v>
      </c>
    </row>
    <row r="744" spans="1:9" x14ac:dyDescent="0.25">
      <c r="A744" s="4">
        <v>741</v>
      </c>
      <c r="B744" s="45" t="s">
        <v>317</v>
      </c>
      <c r="C744" s="10" t="s">
        <v>318</v>
      </c>
      <c r="D744" s="4" t="s">
        <v>1698</v>
      </c>
      <c r="E744" s="10">
        <v>358</v>
      </c>
      <c r="F744" s="10">
        <v>1</v>
      </c>
      <c r="G744" s="10">
        <v>0</v>
      </c>
      <c r="H744" s="49">
        <f t="shared" si="48"/>
        <v>2.7932960893854749E-3</v>
      </c>
      <c r="I744" s="49">
        <f t="shared" si="49"/>
        <v>0</v>
      </c>
    </row>
    <row r="745" spans="1:9" x14ac:dyDescent="0.25">
      <c r="A745" s="4">
        <v>742</v>
      </c>
      <c r="B745" s="45" t="s">
        <v>317</v>
      </c>
      <c r="C745" s="10" t="s">
        <v>339</v>
      </c>
      <c r="D745" s="4" t="s">
        <v>1698</v>
      </c>
      <c r="E745" s="10">
        <v>494</v>
      </c>
      <c r="F745" s="10">
        <v>2</v>
      </c>
      <c r="G745" s="10">
        <v>0</v>
      </c>
      <c r="H745" s="49">
        <f t="shared" si="48"/>
        <v>4.048582995951417E-3</v>
      </c>
      <c r="I745" s="49">
        <f t="shared" si="49"/>
        <v>0</v>
      </c>
    </row>
    <row r="746" spans="1:9" x14ac:dyDescent="0.25">
      <c r="A746" s="4">
        <v>743</v>
      </c>
      <c r="B746" s="45" t="s">
        <v>317</v>
      </c>
      <c r="C746" s="10" t="s">
        <v>341</v>
      </c>
      <c r="D746" s="4" t="s">
        <v>1698</v>
      </c>
      <c r="E746" s="10">
        <v>746</v>
      </c>
      <c r="F746" s="10">
        <v>212</v>
      </c>
      <c r="G746" s="10">
        <v>3</v>
      </c>
      <c r="H746" s="49">
        <f t="shared" si="48"/>
        <v>0.28418230563002683</v>
      </c>
      <c r="I746" s="49">
        <f t="shared" si="49"/>
        <v>4.0214477211796247E-3</v>
      </c>
    </row>
    <row r="747" spans="1:9" x14ac:dyDescent="0.25">
      <c r="A747" s="4">
        <v>744</v>
      </c>
      <c r="B747" s="45" t="s">
        <v>317</v>
      </c>
      <c r="C747" s="10" t="s">
        <v>347</v>
      </c>
      <c r="D747" s="4" t="s">
        <v>1698</v>
      </c>
      <c r="E747" s="10">
        <v>538</v>
      </c>
      <c r="F747" s="10">
        <v>2</v>
      </c>
      <c r="G747" s="10">
        <v>0</v>
      </c>
      <c r="H747" s="49">
        <f t="shared" si="48"/>
        <v>3.7174721189591076E-3</v>
      </c>
      <c r="I747" s="49">
        <f t="shared" si="49"/>
        <v>0</v>
      </c>
    </row>
    <row r="748" spans="1:9" x14ac:dyDescent="0.25">
      <c r="A748" s="4">
        <v>745</v>
      </c>
      <c r="B748" s="45" t="s">
        <v>317</v>
      </c>
      <c r="C748" s="10" t="s">
        <v>340</v>
      </c>
      <c r="D748" s="4" t="s">
        <v>1698</v>
      </c>
      <c r="E748" s="10">
        <v>363</v>
      </c>
      <c r="F748" s="10">
        <v>108</v>
      </c>
      <c r="G748" s="10">
        <v>0</v>
      </c>
      <c r="H748" s="49">
        <f t="shared" si="48"/>
        <v>0.2975206611570248</v>
      </c>
      <c r="I748" s="49">
        <f t="shared" si="49"/>
        <v>0</v>
      </c>
    </row>
    <row r="749" spans="1:9" x14ac:dyDescent="0.25">
      <c r="A749" s="4">
        <v>746</v>
      </c>
      <c r="B749" s="45" t="s">
        <v>317</v>
      </c>
      <c r="C749" s="10" t="s">
        <v>336</v>
      </c>
      <c r="D749" s="4" t="s">
        <v>1698</v>
      </c>
      <c r="E749" s="10">
        <v>276</v>
      </c>
      <c r="F749" s="10">
        <v>1</v>
      </c>
      <c r="G749" s="10">
        <v>0</v>
      </c>
      <c r="H749" s="49">
        <f t="shared" si="48"/>
        <v>3.6231884057971015E-3</v>
      </c>
      <c r="I749" s="49">
        <f t="shared" si="49"/>
        <v>0</v>
      </c>
    </row>
    <row r="750" spans="1:9" x14ac:dyDescent="0.25">
      <c r="A750" s="4">
        <v>747</v>
      </c>
      <c r="B750" s="45" t="s">
        <v>317</v>
      </c>
      <c r="C750" s="10" t="s">
        <v>338</v>
      </c>
      <c r="D750" s="4" t="s">
        <v>1698</v>
      </c>
      <c r="E750" s="10">
        <v>430</v>
      </c>
      <c r="F750" s="10">
        <v>1</v>
      </c>
      <c r="G750" s="10">
        <v>0</v>
      </c>
      <c r="H750" s="49">
        <f t="shared" si="48"/>
        <v>2.3255813953488372E-3</v>
      </c>
      <c r="I750" s="49">
        <f t="shared" si="49"/>
        <v>0</v>
      </c>
    </row>
    <row r="751" spans="1:9" x14ac:dyDescent="0.25">
      <c r="A751" s="4">
        <v>748</v>
      </c>
      <c r="B751" s="45" t="s">
        <v>317</v>
      </c>
      <c r="C751" s="10" t="s">
        <v>328</v>
      </c>
      <c r="D751" s="4" t="s">
        <v>1698</v>
      </c>
      <c r="E751" s="10">
        <v>500</v>
      </c>
      <c r="F751" s="10">
        <v>1</v>
      </c>
      <c r="G751" s="10">
        <v>0</v>
      </c>
      <c r="H751" s="49">
        <f t="shared" si="48"/>
        <v>2E-3</v>
      </c>
      <c r="I751" s="49">
        <f t="shared" si="49"/>
        <v>0</v>
      </c>
    </row>
    <row r="752" spans="1:9" x14ac:dyDescent="0.25">
      <c r="A752" s="4">
        <v>749</v>
      </c>
      <c r="B752" s="45" t="s">
        <v>317</v>
      </c>
      <c r="C752" s="10" t="s">
        <v>345</v>
      </c>
      <c r="D752" s="4" t="s">
        <v>1698</v>
      </c>
      <c r="E752" s="10">
        <v>565</v>
      </c>
      <c r="F752" s="10">
        <v>1</v>
      </c>
      <c r="G752" s="10">
        <v>0</v>
      </c>
      <c r="H752" s="49">
        <f t="shared" si="48"/>
        <v>1.7699115044247787E-3</v>
      </c>
      <c r="I752" s="49">
        <f t="shared" si="49"/>
        <v>0</v>
      </c>
    </row>
    <row r="753" spans="1:9" x14ac:dyDescent="0.25">
      <c r="A753" s="4">
        <v>750</v>
      </c>
      <c r="B753" s="45" t="s">
        <v>317</v>
      </c>
      <c r="C753" s="10" t="s">
        <v>335</v>
      </c>
      <c r="D753" s="4" t="s">
        <v>1698</v>
      </c>
      <c r="E753" s="10">
        <v>630</v>
      </c>
      <c r="F753" s="10">
        <v>0</v>
      </c>
      <c r="G753" s="10">
        <v>0</v>
      </c>
      <c r="H753" s="49">
        <f t="shared" si="48"/>
        <v>0</v>
      </c>
      <c r="I753" s="49">
        <f t="shared" si="49"/>
        <v>0</v>
      </c>
    </row>
    <row r="754" spans="1:9" x14ac:dyDescent="0.25">
      <c r="A754" s="4">
        <v>751</v>
      </c>
      <c r="B754" s="45" t="s">
        <v>317</v>
      </c>
      <c r="C754" s="10" t="s">
        <v>332</v>
      </c>
      <c r="D754" s="4" t="s">
        <v>1698</v>
      </c>
      <c r="E754" s="10">
        <v>498</v>
      </c>
      <c r="F754" s="10">
        <v>128</v>
      </c>
      <c r="G754" s="10">
        <v>0</v>
      </c>
      <c r="H754" s="49">
        <f t="shared" si="48"/>
        <v>0.25702811244979917</v>
      </c>
      <c r="I754" s="49">
        <f t="shared" si="49"/>
        <v>0</v>
      </c>
    </row>
    <row r="755" spans="1:9" x14ac:dyDescent="0.25">
      <c r="A755" s="4">
        <v>752</v>
      </c>
      <c r="B755" s="45" t="s">
        <v>317</v>
      </c>
      <c r="C755" s="10" t="s">
        <v>331</v>
      </c>
      <c r="D755" s="4" t="s">
        <v>1698</v>
      </c>
      <c r="E755" s="10">
        <v>1031</v>
      </c>
      <c r="F755" s="10">
        <v>3</v>
      </c>
      <c r="G755" s="10">
        <v>0</v>
      </c>
      <c r="H755" s="49">
        <f t="shared" ref="H755:H781" si="50">F755/E755</f>
        <v>2.9097963142580021E-3</v>
      </c>
      <c r="I755" s="49">
        <f t="shared" ref="I755:I781" si="51">G755/E755</f>
        <v>0</v>
      </c>
    </row>
    <row r="756" spans="1:9" x14ac:dyDescent="0.25">
      <c r="A756" s="4">
        <v>753</v>
      </c>
      <c r="B756" s="45" t="s">
        <v>317</v>
      </c>
      <c r="C756" s="10" t="s">
        <v>333</v>
      </c>
      <c r="D756" s="4" t="s">
        <v>1698</v>
      </c>
      <c r="E756" s="10">
        <v>519</v>
      </c>
      <c r="F756" s="10">
        <v>0</v>
      </c>
      <c r="G756" s="10">
        <v>0</v>
      </c>
      <c r="H756" s="49">
        <f t="shared" si="50"/>
        <v>0</v>
      </c>
      <c r="I756" s="49">
        <f t="shared" si="51"/>
        <v>0</v>
      </c>
    </row>
    <row r="757" spans="1:9" x14ac:dyDescent="0.25">
      <c r="A757" s="4">
        <v>754</v>
      </c>
      <c r="B757" s="45" t="s">
        <v>317</v>
      </c>
      <c r="C757" s="10" t="s">
        <v>329</v>
      </c>
      <c r="D757" s="4" t="s">
        <v>1698</v>
      </c>
      <c r="E757" s="10">
        <v>336</v>
      </c>
      <c r="F757" s="10">
        <v>0</v>
      </c>
      <c r="G757" s="10">
        <v>0</v>
      </c>
      <c r="H757" s="49">
        <f t="shared" si="50"/>
        <v>0</v>
      </c>
      <c r="I757" s="49">
        <f t="shared" si="51"/>
        <v>0</v>
      </c>
    </row>
    <row r="758" spans="1:9" x14ac:dyDescent="0.25">
      <c r="A758" s="4">
        <v>755</v>
      </c>
      <c r="B758" s="45" t="s">
        <v>317</v>
      </c>
      <c r="C758" s="10" t="s">
        <v>343</v>
      </c>
      <c r="D758" s="4" t="s">
        <v>1698</v>
      </c>
      <c r="E758" s="10">
        <v>338</v>
      </c>
      <c r="F758" s="10">
        <v>3</v>
      </c>
      <c r="G758" s="10">
        <v>0</v>
      </c>
      <c r="H758" s="49">
        <f t="shared" si="50"/>
        <v>8.8757396449704144E-3</v>
      </c>
      <c r="I758" s="49">
        <f t="shared" si="51"/>
        <v>0</v>
      </c>
    </row>
    <row r="759" spans="1:9" x14ac:dyDescent="0.25">
      <c r="A759" s="4">
        <v>756</v>
      </c>
      <c r="B759" s="45" t="s">
        <v>317</v>
      </c>
      <c r="C759" s="10" t="s">
        <v>334</v>
      </c>
      <c r="D759" s="4" t="s">
        <v>1698</v>
      </c>
      <c r="E759" s="10">
        <v>584</v>
      </c>
      <c r="F759" s="10">
        <v>2</v>
      </c>
      <c r="G759" s="10">
        <v>0</v>
      </c>
      <c r="H759" s="49">
        <f t="shared" si="50"/>
        <v>3.4246575342465752E-3</v>
      </c>
      <c r="I759" s="49">
        <f t="shared" si="51"/>
        <v>0</v>
      </c>
    </row>
    <row r="760" spans="1:9" x14ac:dyDescent="0.25">
      <c r="A760" s="4">
        <v>757</v>
      </c>
      <c r="B760" s="45" t="s">
        <v>317</v>
      </c>
      <c r="C760" s="10" t="s">
        <v>337</v>
      </c>
      <c r="D760" s="4" t="s">
        <v>1698</v>
      </c>
      <c r="E760" s="10">
        <v>585</v>
      </c>
      <c r="F760" s="10">
        <v>114</v>
      </c>
      <c r="G760" s="10">
        <v>0</v>
      </c>
      <c r="H760" s="49">
        <f t="shared" si="50"/>
        <v>0.19487179487179487</v>
      </c>
      <c r="I760" s="49">
        <f t="shared" si="51"/>
        <v>0</v>
      </c>
    </row>
    <row r="761" spans="1:9" x14ac:dyDescent="0.25">
      <c r="A761" s="4">
        <v>758</v>
      </c>
      <c r="B761" s="45" t="s">
        <v>317</v>
      </c>
      <c r="C761" s="10" t="s">
        <v>325</v>
      </c>
      <c r="D761" s="4" t="s">
        <v>1698</v>
      </c>
      <c r="E761" s="10">
        <v>563</v>
      </c>
      <c r="F761" s="10">
        <v>0</v>
      </c>
      <c r="G761" s="10">
        <v>0</v>
      </c>
      <c r="H761" s="49">
        <f t="shared" si="50"/>
        <v>0</v>
      </c>
      <c r="I761" s="49">
        <f t="shared" si="51"/>
        <v>0</v>
      </c>
    </row>
    <row r="762" spans="1:9" x14ac:dyDescent="0.25">
      <c r="A762" s="4">
        <v>759</v>
      </c>
      <c r="B762" s="45" t="s">
        <v>317</v>
      </c>
      <c r="C762" s="10" t="s">
        <v>323</v>
      </c>
      <c r="D762" s="4" t="s">
        <v>1698</v>
      </c>
      <c r="E762" s="10">
        <v>504</v>
      </c>
      <c r="F762" s="10">
        <v>3</v>
      </c>
      <c r="G762" s="10">
        <v>0</v>
      </c>
      <c r="H762" s="49">
        <f t="shared" si="50"/>
        <v>5.9523809523809521E-3</v>
      </c>
      <c r="I762" s="49">
        <f t="shared" si="51"/>
        <v>0</v>
      </c>
    </row>
    <row r="763" spans="1:9" x14ac:dyDescent="0.25">
      <c r="A763" s="4">
        <v>760</v>
      </c>
      <c r="B763" s="45" t="s">
        <v>317</v>
      </c>
      <c r="C763" s="10" t="s">
        <v>319</v>
      </c>
      <c r="D763" s="4" t="s">
        <v>1698</v>
      </c>
      <c r="E763" s="10">
        <v>588</v>
      </c>
      <c r="F763" s="10">
        <v>8</v>
      </c>
      <c r="G763" s="10">
        <v>0</v>
      </c>
      <c r="H763" s="49">
        <f t="shared" si="50"/>
        <v>1.3605442176870748E-2</v>
      </c>
      <c r="I763" s="49">
        <f t="shared" si="51"/>
        <v>0</v>
      </c>
    </row>
    <row r="764" spans="1:9" x14ac:dyDescent="0.25">
      <c r="A764" s="4">
        <v>761</v>
      </c>
      <c r="B764" s="45" t="s">
        <v>317</v>
      </c>
      <c r="C764" s="10" t="s">
        <v>321</v>
      </c>
      <c r="D764" s="4" t="s">
        <v>1698</v>
      </c>
      <c r="E764" s="10">
        <v>768</v>
      </c>
      <c r="F764" s="10">
        <v>302</v>
      </c>
      <c r="G764" s="10">
        <v>16</v>
      </c>
      <c r="H764" s="49">
        <f t="shared" si="50"/>
        <v>0.39322916666666669</v>
      </c>
      <c r="I764" s="49">
        <f t="shared" si="51"/>
        <v>2.0833333333333332E-2</v>
      </c>
    </row>
    <row r="765" spans="1:9" x14ac:dyDescent="0.25">
      <c r="A765" s="4">
        <v>762</v>
      </c>
      <c r="B765" s="45" t="s">
        <v>317</v>
      </c>
      <c r="C765" s="10" t="s">
        <v>330</v>
      </c>
      <c r="D765" s="4" t="s">
        <v>1698</v>
      </c>
      <c r="E765" s="10">
        <v>882</v>
      </c>
      <c r="F765" s="10">
        <v>99</v>
      </c>
      <c r="G765" s="10">
        <v>3</v>
      </c>
      <c r="H765" s="49">
        <f t="shared" si="50"/>
        <v>0.11224489795918367</v>
      </c>
      <c r="I765" s="49">
        <f t="shared" si="51"/>
        <v>3.4013605442176869E-3</v>
      </c>
    </row>
    <row r="766" spans="1:9" x14ac:dyDescent="0.25">
      <c r="A766" s="4">
        <v>763</v>
      </c>
      <c r="B766" s="45" t="s">
        <v>317</v>
      </c>
      <c r="C766" s="10" t="s">
        <v>326</v>
      </c>
      <c r="D766" s="4" t="s">
        <v>1698</v>
      </c>
      <c r="E766" s="10">
        <v>693</v>
      </c>
      <c r="F766" s="10">
        <v>1</v>
      </c>
      <c r="G766" s="10">
        <v>0</v>
      </c>
      <c r="H766" s="49">
        <f t="shared" si="50"/>
        <v>1.443001443001443E-3</v>
      </c>
      <c r="I766" s="49">
        <f t="shared" si="51"/>
        <v>0</v>
      </c>
    </row>
    <row r="767" spans="1:9" x14ac:dyDescent="0.25">
      <c r="A767" s="4">
        <v>764</v>
      </c>
      <c r="B767" s="45" t="s">
        <v>317</v>
      </c>
      <c r="C767" s="10" t="s">
        <v>324</v>
      </c>
      <c r="D767" s="4" t="s">
        <v>1698</v>
      </c>
      <c r="E767" s="10">
        <v>468</v>
      </c>
      <c r="F767" s="10">
        <v>0</v>
      </c>
      <c r="G767" s="10">
        <v>0</v>
      </c>
      <c r="H767" s="49">
        <f t="shared" si="50"/>
        <v>0</v>
      </c>
      <c r="I767" s="49">
        <f t="shared" si="51"/>
        <v>0</v>
      </c>
    </row>
    <row r="768" spans="1:9" x14ac:dyDescent="0.25">
      <c r="A768" s="4">
        <v>765</v>
      </c>
      <c r="B768" s="45" t="s">
        <v>317</v>
      </c>
      <c r="C768" s="10" t="s">
        <v>322</v>
      </c>
      <c r="D768" s="4" t="s">
        <v>1698</v>
      </c>
      <c r="E768" s="10">
        <v>606</v>
      </c>
      <c r="F768" s="10">
        <v>3</v>
      </c>
      <c r="G768" s="10">
        <v>0</v>
      </c>
      <c r="H768" s="49">
        <f t="shared" si="50"/>
        <v>4.9504950495049506E-3</v>
      </c>
      <c r="I768" s="49">
        <f t="shared" si="51"/>
        <v>0</v>
      </c>
    </row>
    <row r="769" spans="1:9" x14ac:dyDescent="0.25">
      <c r="A769" s="4">
        <v>766</v>
      </c>
      <c r="B769" s="45" t="s">
        <v>317</v>
      </c>
      <c r="C769" s="10" t="s">
        <v>327</v>
      </c>
      <c r="D769" s="4" t="s">
        <v>1698</v>
      </c>
      <c r="E769" s="10">
        <v>289</v>
      </c>
      <c r="F769" s="10">
        <v>0</v>
      </c>
      <c r="G769" s="10">
        <v>0</v>
      </c>
      <c r="H769" s="49">
        <f t="shared" si="50"/>
        <v>0</v>
      </c>
      <c r="I769" s="49">
        <f t="shared" si="51"/>
        <v>0</v>
      </c>
    </row>
    <row r="770" spans="1:9" x14ac:dyDescent="0.25">
      <c r="A770" s="4">
        <v>767</v>
      </c>
      <c r="B770" s="45" t="s">
        <v>5</v>
      </c>
      <c r="C770" s="10" t="s">
        <v>12</v>
      </c>
      <c r="D770" s="4" t="s">
        <v>1705</v>
      </c>
      <c r="E770" s="10">
        <v>43</v>
      </c>
      <c r="F770" s="10">
        <v>0</v>
      </c>
      <c r="G770" s="10">
        <v>0</v>
      </c>
      <c r="H770" s="49">
        <f t="shared" si="50"/>
        <v>0</v>
      </c>
      <c r="I770" s="49">
        <f t="shared" si="51"/>
        <v>0</v>
      </c>
    </row>
    <row r="771" spans="1:9" x14ac:dyDescent="0.25">
      <c r="A771" s="4">
        <v>768</v>
      </c>
      <c r="B771" s="45" t="s">
        <v>5</v>
      </c>
      <c r="C771" s="10" t="s">
        <v>11</v>
      </c>
      <c r="D771" s="4" t="s">
        <v>1700</v>
      </c>
      <c r="E771" s="10">
        <v>286</v>
      </c>
      <c r="F771" s="10">
        <v>3</v>
      </c>
      <c r="G771" s="10">
        <v>0</v>
      </c>
      <c r="H771" s="49">
        <f t="shared" si="50"/>
        <v>1.048951048951049E-2</v>
      </c>
      <c r="I771" s="49">
        <f t="shared" si="51"/>
        <v>0</v>
      </c>
    </row>
    <row r="772" spans="1:9" x14ac:dyDescent="0.25">
      <c r="A772" s="4">
        <v>769</v>
      </c>
      <c r="B772" s="45" t="s">
        <v>5</v>
      </c>
      <c r="C772" s="10" t="s">
        <v>10</v>
      </c>
      <c r="D772" s="4" t="s">
        <v>1705</v>
      </c>
      <c r="E772" s="10">
        <v>2122</v>
      </c>
      <c r="F772" s="10">
        <v>7</v>
      </c>
      <c r="G772" s="10">
        <v>0</v>
      </c>
      <c r="H772" s="49">
        <f t="shared" si="50"/>
        <v>3.2987747408105561E-3</v>
      </c>
      <c r="I772" s="49">
        <f t="shared" si="51"/>
        <v>0</v>
      </c>
    </row>
    <row r="773" spans="1:9" x14ac:dyDescent="0.25">
      <c r="A773" s="4">
        <v>770</v>
      </c>
      <c r="B773" s="45" t="s">
        <v>5</v>
      </c>
      <c r="C773" s="10" t="s">
        <v>16</v>
      </c>
      <c r="D773" s="4" t="s">
        <v>1700</v>
      </c>
      <c r="E773" s="10">
        <v>62</v>
      </c>
      <c r="F773" s="10">
        <v>1</v>
      </c>
      <c r="G773" s="10">
        <v>0</v>
      </c>
      <c r="H773" s="49">
        <f t="shared" si="50"/>
        <v>1.6129032258064516E-2</v>
      </c>
      <c r="I773" s="49">
        <f t="shared" si="51"/>
        <v>0</v>
      </c>
    </row>
    <row r="774" spans="1:9" x14ac:dyDescent="0.25">
      <c r="A774" s="4">
        <v>771</v>
      </c>
      <c r="B774" s="45" t="s">
        <v>5</v>
      </c>
      <c r="C774" s="10" t="s">
        <v>7</v>
      </c>
      <c r="D774" s="4" t="s">
        <v>1706</v>
      </c>
      <c r="E774" s="10">
        <v>1405</v>
      </c>
      <c r="F774" s="10">
        <v>356</v>
      </c>
      <c r="G774" s="10">
        <v>7</v>
      </c>
      <c r="H774" s="49">
        <f t="shared" si="50"/>
        <v>0.25338078291814947</v>
      </c>
      <c r="I774" s="49">
        <f t="shared" si="51"/>
        <v>4.9822064056939501E-3</v>
      </c>
    </row>
    <row r="775" spans="1:9" x14ac:dyDescent="0.25">
      <c r="A775" s="4">
        <v>772</v>
      </c>
      <c r="B775" s="45" t="s">
        <v>5</v>
      </c>
      <c r="C775" s="10" t="s">
        <v>14</v>
      </c>
      <c r="D775" s="4" t="s">
        <v>1698</v>
      </c>
      <c r="E775" s="10">
        <v>176</v>
      </c>
      <c r="F775" s="10">
        <v>41</v>
      </c>
      <c r="G775" s="10">
        <v>10</v>
      </c>
      <c r="H775" s="49">
        <f t="shared" si="50"/>
        <v>0.23295454545454544</v>
      </c>
      <c r="I775" s="49">
        <f t="shared" si="51"/>
        <v>5.6818181818181816E-2</v>
      </c>
    </row>
    <row r="776" spans="1:9" x14ac:dyDescent="0.25">
      <c r="A776" s="4">
        <v>773</v>
      </c>
      <c r="B776" s="45" t="s">
        <v>5</v>
      </c>
      <c r="C776" s="10" t="s">
        <v>6</v>
      </c>
      <c r="D776" s="4" t="s">
        <v>1698</v>
      </c>
      <c r="E776" s="10">
        <v>467</v>
      </c>
      <c r="F776" s="10">
        <v>2</v>
      </c>
      <c r="G776" s="10">
        <v>0</v>
      </c>
      <c r="H776" s="49">
        <f t="shared" si="50"/>
        <v>4.2826552462526769E-3</v>
      </c>
      <c r="I776" s="49">
        <f t="shared" si="51"/>
        <v>0</v>
      </c>
    </row>
    <row r="777" spans="1:9" x14ac:dyDescent="0.25">
      <c r="A777" s="4">
        <v>774</v>
      </c>
      <c r="B777" s="45" t="s">
        <v>5</v>
      </c>
      <c r="C777" s="10" t="s">
        <v>786</v>
      </c>
      <c r="D777" s="4" t="s">
        <v>1699</v>
      </c>
      <c r="E777" s="10">
        <v>99</v>
      </c>
      <c r="F777" s="10">
        <v>0</v>
      </c>
      <c r="G777" s="10">
        <v>0</v>
      </c>
      <c r="H777" s="49">
        <f t="shared" si="50"/>
        <v>0</v>
      </c>
      <c r="I777" s="49">
        <f t="shared" si="51"/>
        <v>0</v>
      </c>
    </row>
    <row r="778" spans="1:9" x14ac:dyDescent="0.25">
      <c r="A778" s="4">
        <v>775</v>
      </c>
      <c r="B778" s="45" t="s">
        <v>5</v>
      </c>
      <c r="C778" s="10" t="s">
        <v>13</v>
      </c>
      <c r="D778" s="4" t="s">
        <v>1701</v>
      </c>
      <c r="E778" s="10">
        <v>572</v>
      </c>
      <c r="F778" s="10">
        <v>30</v>
      </c>
      <c r="G778" s="10">
        <v>0</v>
      </c>
      <c r="H778" s="49">
        <f t="shared" si="50"/>
        <v>5.2447552447552448E-2</v>
      </c>
      <c r="I778" s="49">
        <f t="shared" si="51"/>
        <v>0</v>
      </c>
    </row>
    <row r="779" spans="1:9" x14ac:dyDescent="0.25">
      <c r="A779" s="4">
        <v>776</v>
      </c>
      <c r="B779" s="45" t="s">
        <v>5</v>
      </c>
      <c r="C779" s="10" t="s">
        <v>8</v>
      </c>
      <c r="D779" s="4" t="s">
        <v>1700</v>
      </c>
      <c r="E779" s="10">
        <v>246</v>
      </c>
      <c r="F779" s="10">
        <v>27</v>
      </c>
      <c r="G779" s="10">
        <v>0</v>
      </c>
      <c r="H779" s="49">
        <f t="shared" si="50"/>
        <v>0.10975609756097561</v>
      </c>
      <c r="I779" s="49">
        <f t="shared" si="51"/>
        <v>0</v>
      </c>
    </row>
    <row r="780" spans="1:9" x14ac:dyDescent="0.25">
      <c r="A780" s="4">
        <v>777</v>
      </c>
      <c r="B780" s="10" t="s">
        <v>5</v>
      </c>
      <c r="C780" s="10" t="s">
        <v>9</v>
      </c>
      <c r="D780" s="4" t="s">
        <v>1700</v>
      </c>
      <c r="E780" s="48">
        <v>868</v>
      </c>
      <c r="F780" s="10">
        <v>42</v>
      </c>
      <c r="G780" s="10">
        <v>0</v>
      </c>
      <c r="H780" s="49">
        <f t="shared" si="50"/>
        <v>4.8387096774193547E-2</v>
      </c>
      <c r="I780" s="49">
        <f t="shared" si="51"/>
        <v>0</v>
      </c>
    </row>
    <row r="781" spans="1:9" x14ac:dyDescent="0.25">
      <c r="A781" s="4">
        <v>778</v>
      </c>
      <c r="B781" s="10" t="s">
        <v>5</v>
      </c>
      <c r="C781" s="10" t="s">
        <v>15</v>
      </c>
      <c r="D781" s="4" t="s">
        <v>1698</v>
      </c>
      <c r="E781" s="10">
        <v>1061</v>
      </c>
      <c r="F781" s="10">
        <v>467</v>
      </c>
      <c r="G781" s="10">
        <v>0</v>
      </c>
      <c r="H781" s="49">
        <f t="shared" si="50"/>
        <v>0.44015080113100846</v>
      </c>
      <c r="I781" s="49">
        <f t="shared" si="51"/>
        <v>0</v>
      </c>
    </row>
    <row r="782" spans="1:9" x14ac:dyDescent="0.25">
      <c r="A782" s="6"/>
    </row>
    <row r="783" spans="1:9" x14ac:dyDescent="0.25">
      <c r="A783" s="6"/>
    </row>
    <row r="784" spans="1:9" s="28" customFormat="1" ht="33.75" customHeight="1" x14ac:dyDescent="0.25">
      <c r="B784" s="70" t="s">
        <v>1641</v>
      </c>
      <c r="C784" s="71"/>
      <c r="D784" s="71"/>
      <c r="E784" s="71"/>
      <c r="F784" s="71"/>
      <c r="G784" s="72"/>
      <c r="H784" s="3"/>
      <c r="I784" s="3"/>
    </row>
    <row r="785" spans="1:7" ht="42.75" x14ac:dyDescent="0.25">
      <c r="A785" s="6"/>
      <c r="B785" s="34" t="s">
        <v>1635</v>
      </c>
      <c r="C785" s="34" t="s">
        <v>1636</v>
      </c>
      <c r="D785" s="2" t="s">
        <v>1638</v>
      </c>
      <c r="E785" s="2" t="s">
        <v>1637</v>
      </c>
      <c r="F785" s="2" t="s">
        <v>1639</v>
      </c>
      <c r="G785" s="2" t="s">
        <v>1640</v>
      </c>
    </row>
    <row r="786" spans="1:7" x14ac:dyDescent="0.25">
      <c r="A786" s="6"/>
      <c r="B786" s="46" t="s">
        <v>1647</v>
      </c>
      <c r="C786" s="10">
        <f xml:space="preserve"> SUMIF(B3:B781,"Phòng GDĐT Gia Lâm",E3:E781)</f>
        <v>26522</v>
      </c>
      <c r="D786" s="7">
        <f xml:space="preserve"> SUMIF(B3:B781,"Phòng GDĐT Gia Lâm",F3:F781)</f>
        <v>15260</v>
      </c>
      <c r="E786" s="10">
        <f xml:space="preserve"> SUMIF(B3:B781,"Phòng GDĐT Gia Lâm",G3:G781)</f>
        <v>7248</v>
      </c>
      <c r="F786" s="49">
        <f xml:space="preserve"> D786/C786</f>
        <v>0.57537138978960867</v>
      </c>
      <c r="G786" s="49">
        <f t="shared" ref="G786:G816" si="52" xml:space="preserve"> E786/C786</f>
        <v>0.27328255787647993</v>
      </c>
    </row>
    <row r="787" spans="1:7" x14ac:dyDescent="0.25">
      <c r="A787" s="6"/>
      <c r="B787" s="10" t="s">
        <v>1643</v>
      </c>
      <c r="C787" s="10">
        <f xml:space="preserve"> SUMIF(B5:B781,"Phòng GDĐT Bắc Từ Liêm",E5:E781)</f>
        <v>24736</v>
      </c>
      <c r="D787" s="9">
        <f xml:space="preserve"> SUMIF(B5:B781,"Phòng GDĐT Bắc Từ Liêm",F5:F781)</f>
        <v>11578</v>
      </c>
      <c r="E787" s="10">
        <f xml:space="preserve"> SUMIF(B3:B781,"Phòng GDĐT Bắc Từ Liêm",G3:G781)</f>
        <v>8075</v>
      </c>
      <c r="F787" s="49">
        <f t="shared" ref="F787:F816" si="53" xml:space="preserve"> D787/C787</f>
        <v>0.46806274256144892</v>
      </c>
      <c r="G787" s="49">
        <f t="shared" si="52"/>
        <v>0.32644728331177231</v>
      </c>
    </row>
    <row r="788" spans="1:7" x14ac:dyDescent="0.25">
      <c r="A788" s="6"/>
      <c r="B788" s="10" t="s">
        <v>1667</v>
      </c>
      <c r="C788" s="10">
        <f xml:space="preserve"> SUMIF(B3:B781,"Phòng GDĐT Tây Hồ",E3:E781)</f>
        <v>12902</v>
      </c>
      <c r="D788" s="9">
        <f xml:space="preserve"> SUMIF(B3:B781,"Phòng GDĐT Tây Hồ",F3:F781)</f>
        <v>4978</v>
      </c>
      <c r="E788" s="10">
        <f xml:space="preserve"> SUMIF(B3:B781,"Phòng GDĐT Tây Hồ",G3:G781)</f>
        <v>2241</v>
      </c>
      <c r="F788" s="49">
        <f t="shared" si="53"/>
        <v>0.38583165400713065</v>
      </c>
      <c r="G788" s="49">
        <f t="shared" si="52"/>
        <v>0.17369400093008835</v>
      </c>
    </row>
    <row r="789" spans="1:7" x14ac:dyDescent="0.25">
      <c r="A789" s="6"/>
      <c r="B789" s="46" t="s">
        <v>1646</v>
      </c>
      <c r="C789" s="10">
        <f xml:space="preserve"> SUMIF(B4:B781,"Phòng GDĐT Cầu Giấy",E4:E781)</f>
        <v>29037</v>
      </c>
      <c r="D789" s="9">
        <f xml:space="preserve"> SUMIF(B5:B781,"Phòng GDĐT Cầu Giấy",F5:F781)</f>
        <v>10579</v>
      </c>
      <c r="E789" s="10">
        <f xml:space="preserve"> SUMIF(B3:B781,"Phòng GDĐT Cầu Giấy",G3:G781)</f>
        <v>6193</v>
      </c>
      <c r="F789" s="49">
        <f t="shared" si="53"/>
        <v>0.36432827082687608</v>
      </c>
      <c r="G789" s="49">
        <f t="shared" si="52"/>
        <v>0.2132796087750112</v>
      </c>
    </row>
    <row r="790" spans="1:7" x14ac:dyDescent="0.25">
      <c r="A790" s="6"/>
      <c r="B790" s="10" t="s">
        <v>1664</v>
      </c>
      <c r="C790" s="10">
        <f xml:space="preserve"> SUMIF(B3:B781,"Phòng GDĐT Thanh Xuân",E3:E781)</f>
        <v>24818</v>
      </c>
      <c r="D790" s="9">
        <f xml:space="preserve"> SUMIF(B3:B781,"Phòng GDĐT Thanh Xuân",F3:F781)</f>
        <v>9445</v>
      </c>
      <c r="E790" s="10">
        <f xml:space="preserve"> SUMIF(B3:B781,"Phòng GDĐT Thanh Xuân",G3:G781)</f>
        <v>2670</v>
      </c>
      <c r="F790" s="49">
        <f t="shared" si="53"/>
        <v>0.38057055363042952</v>
      </c>
      <c r="G790" s="49">
        <f t="shared" si="52"/>
        <v>0.10758320573777097</v>
      </c>
    </row>
    <row r="791" spans="1:7" x14ac:dyDescent="0.25">
      <c r="A791" s="6"/>
      <c r="B791" s="10" t="s">
        <v>1651</v>
      </c>
      <c r="C791" s="10">
        <f xml:space="preserve"> SUMIF(B4:B781,"Phòng GDĐT Hoàng Mai",E4:E781)</f>
        <v>35664</v>
      </c>
      <c r="D791" s="9">
        <f xml:space="preserve"> SUMIF(B4:B781,"Phòng GDĐT Hoàng Mai",F4:F781)</f>
        <v>14241</v>
      </c>
      <c r="E791" s="10">
        <f xml:space="preserve"> SUMIF(B3:B781,"Phòng GDĐT Hoàng Mai",G3:G781)</f>
        <v>77</v>
      </c>
      <c r="F791" s="49">
        <f t="shared" si="53"/>
        <v>0.39931022880215344</v>
      </c>
      <c r="G791" s="49">
        <f t="shared" si="52"/>
        <v>2.1590399282189325E-3</v>
      </c>
    </row>
    <row r="792" spans="1:7" x14ac:dyDescent="0.25">
      <c r="A792" s="6"/>
      <c r="B792" s="10" t="s">
        <v>1653</v>
      </c>
      <c r="C792" s="10">
        <f xml:space="preserve"> SUMIF(B4:B781,"Phòng GDĐT Long Biên",E4:E781)</f>
        <v>30747</v>
      </c>
      <c r="D792" s="9">
        <f xml:space="preserve"> SUMIF(B5:B781,"Phòng GDĐT Long Biên",E5:E781)</f>
        <v>30747</v>
      </c>
      <c r="E792" s="10">
        <f xml:space="preserve"> SUMIF(B3:B781,"Phòng GDĐT Long Biên",G3:G781)</f>
        <v>3056</v>
      </c>
      <c r="F792" s="49">
        <f t="shared" si="53"/>
        <v>1</v>
      </c>
      <c r="G792" s="49">
        <f t="shared" si="52"/>
        <v>9.939181058314632E-2</v>
      </c>
    </row>
    <row r="793" spans="1:7" x14ac:dyDescent="0.25">
      <c r="A793" s="6"/>
      <c r="B793" s="10" t="s">
        <v>1644</v>
      </c>
      <c r="C793" s="10">
        <f xml:space="preserve"> SUMIF(B4:B783,"Phòng GDĐT Ba Đình",E4:E783)</f>
        <v>23798</v>
      </c>
      <c r="D793" s="15">
        <f xml:space="preserve"> SUMIF(B13:B788,"Phòng GDĐT Ba Đình",F4:F781)</f>
        <v>5037</v>
      </c>
      <c r="E793" s="10">
        <f xml:space="preserve"> SUMIF(B3:B781,"Phòng GDĐT Ba Đình",G3:G781)</f>
        <v>2441</v>
      </c>
      <c r="F793" s="49">
        <f t="shared" si="53"/>
        <v>0.21165644171779141</v>
      </c>
      <c r="G793" s="49">
        <f t="shared" si="52"/>
        <v>0.1025716446760232</v>
      </c>
    </row>
    <row r="794" spans="1:7" x14ac:dyDescent="0.25">
      <c r="A794" s="6"/>
      <c r="B794" s="10" t="s">
        <v>1648</v>
      </c>
      <c r="C794" s="10">
        <f xml:space="preserve"> SUMIF(B4:B783,"Phòng GDĐT Hai Bà Trưng",E4:E783)</f>
        <v>28043</v>
      </c>
      <c r="D794" s="9">
        <f xml:space="preserve"> SUMIF(B8:B783,"Phòng GDĐT Hai Bà Trưng",F4:F781)</f>
        <v>9212</v>
      </c>
      <c r="E794" s="10">
        <f xml:space="preserve"> SUMIF(B3:B781,"Phòng GDĐT Hai Bà Trưng",G3:G781)</f>
        <v>4738</v>
      </c>
      <c r="F794" s="49">
        <f t="shared" si="53"/>
        <v>0.32849552472987914</v>
      </c>
      <c r="G794" s="49">
        <f t="shared" si="52"/>
        <v>0.16895481938451665</v>
      </c>
    </row>
    <row r="795" spans="1:7" x14ac:dyDescent="0.25">
      <c r="A795" s="6"/>
      <c r="B795" s="10" t="s">
        <v>1669</v>
      </c>
      <c r="C795" s="10">
        <f xml:space="preserve"> SUMIF(B4:B783,"Phòng GDĐT Đông Anh",E4:E783)</f>
        <v>39204</v>
      </c>
      <c r="D795" s="9">
        <f xml:space="preserve"> SUMIF(B8:B783,"Phòng GDĐT Đông Anh",F4:F781)</f>
        <v>15067</v>
      </c>
      <c r="E795" s="10">
        <f xml:space="preserve"> SUMIF(B3:B781,"Phòng GDĐT Đông Anh",G3:G781)</f>
        <v>518</v>
      </c>
      <c r="F795" s="49">
        <f t="shared" si="53"/>
        <v>0.38432302826242221</v>
      </c>
      <c r="G795" s="49">
        <f t="shared" si="52"/>
        <v>1.3212937455361697E-2</v>
      </c>
    </row>
    <row r="796" spans="1:7" x14ac:dyDescent="0.25">
      <c r="A796" s="6"/>
      <c r="B796" s="10" t="s">
        <v>1668</v>
      </c>
      <c r="C796" s="10">
        <f xml:space="preserve"> SUMIF(B4:B784,"Phòng GDĐT Đan Phượng",E4:E784)</f>
        <v>15523</v>
      </c>
      <c r="D796" s="9">
        <f ca="1" xml:space="preserve"> SUMIF(B9:B784,"Phòng GDĐT Đan Phượng",F9:F781)</f>
        <v>4114</v>
      </c>
      <c r="E796" s="10">
        <f xml:space="preserve"> SUMIF(B3:B781,"Phòng GDĐT Đan Phượng",G3:G781)</f>
        <v>120</v>
      </c>
      <c r="F796" s="49">
        <f t="shared" ca="1" si="53"/>
        <v>0.26502609031759322</v>
      </c>
      <c r="G796" s="49">
        <f t="shared" si="52"/>
        <v>7.7304644720736972E-3</v>
      </c>
    </row>
    <row r="797" spans="1:7" x14ac:dyDescent="0.25">
      <c r="A797" s="6"/>
      <c r="B797" s="10" t="s">
        <v>1650</v>
      </c>
      <c r="C797" s="10">
        <f xml:space="preserve"> SUMIF(B4:B785,"Phòng GDĐT Hoàn Kiếm",E4:E785)</f>
        <v>13986</v>
      </c>
      <c r="D797" s="9">
        <f xml:space="preserve"> SUMIF(B10:B785,"Phòng GDĐT Hoàn Kiếm",F4:F781)</f>
        <v>2379</v>
      </c>
      <c r="E797" s="10">
        <f xml:space="preserve"> SUMIF(B3:B781,"Phòng GDĐT Hoàn Kiếm",G3:G781)</f>
        <v>35</v>
      </c>
      <c r="F797" s="49">
        <f t="shared" si="53"/>
        <v>0.17009867009867011</v>
      </c>
      <c r="G797" s="49">
        <f t="shared" si="52"/>
        <v>2.5025025025025025E-3</v>
      </c>
    </row>
    <row r="798" spans="1:7" x14ac:dyDescent="0.25">
      <c r="A798" s="6"/>
      <c r="B798" s="10" t="s">
        <v>1658</v>
      </c>
      <c r="C798" s="10">
        <f ca="1" xml:space="preserve"> SUMIF(B4:B786,"Phòng GDĐT Phúc Thọ",E4:E781)</f>
        <v>16642</v>
      </c>
      <c r="D798" s="9">
        <f ca="1" xml:space="preserve"> SUMIF(B11:B786,"Phòng GDĐT Phúc Thọ",F11:F781)</f>
        <v>3904</v>
      </c>
      <c r="E798" s="10">
        <f xml:space="preserve"> SUMIF(B3:B781,"Phòng GDĐT Phúc Thọ",G3:G781)</f>
        <v>44</v>
      </c>
      <c r="F798" s="49">
        <f t="shared" ca="1" si="53"/>
        <v>0.23458718903977888</v>
      </c>
      <c r="G798" s="49">
        <f t="shared" ca="1" si="52"/>
        <v>2.6439129912270158E-3</v>
      </c>
    </row>
    <row r="799" spans="1:7" x14ac:dyDescent="0.25">
      <c r="A799" s="6"/>
      <c r="B799" s="10" t="s">
        <v>1670</v>
      </c>
      <c r="C799" s="10">
        <f xml:space="preserve"> SUMIF(B4:B781,"Phòng GDĐT Đống Đa",E4:E781)</f>
        <v>28844</v>
      </c>
      <c r="D799" s="9">
        <f xml:space="preserve"> SUMIF(B12:B787,"Phòng GDĐT Đống Đa",F4:F781)</f>
        <v>6822</v>
      </c>
      <c r="E799" s="10">
        <f xml:space="preserve"> SUMIF(B3:B781,"Phòng GDĐT Đống Đa",G3:G781)</f>
        <v>510</v>
      </c>
      <c r="F799" s="49">
        <f t="shared" si="53"/>
        <v>0.23651365968658994</v>
      </c>
      <c r="G799" s="49">
        <f t="shared" si="52"/>
        <v>1.768132020524199E-2</v>
      </c>
    </row>
    <row r="800" spans="1:7" x14ac:dyDescent="0.25">
      <c r="A800" s="6"/>
      <c r="B800" s="10" t="s">
        <v>1652</v>
      </c>
      <c r="C800" s="10">
        <f xml:space="preserve"> SUMIF(B4:B781,"Phòng GDĐT Hà Đông",E4:E781)</f>
        <v>43247</v>
      </c>
      <c r="D800" s="9">
        <f xml:space="preserve"> SUMIF(B13:B788,"Phòng GDĐT Hà Đông",F4:F781)</f>
        <v>10165</v>
      </c>
      <c r="E800" s="10">
        <f xml:space="preserve"> SUMIF(B3:B781,"Phòng GDĐT Hà Đông",G3:G781)</f>
        <v>11</v>
      </c>
      <c r="F800" s="49">
        <f t="shared" si="53"/>
        <v>0.23504520544777671</v>
      </c>
      <c r="G800" s="49">
        <f t="shared" si="52"/>
        <v>2.5435290309154394E-4</v>
      </c>
    </row>
    <row r="801" spans="1:7" x14ac:dyDescent="0.25">
      <c r="A801" s="6"/>
      <c r="B801" s="10" t="s">
        <v>1666</v>
      </c>
      <c r="C801" s="10">
        <f xml:space="preserve"> SUMIF(B4:B781,"Phòng GDĐT Thạch Thất",E4:E781)</f>
        <v>20679</v>
      </c>
      <c r="D801" s="9">
        <f ca="1" xml:space="preserve"> SUMIF(B4:B789,"Phòng GDĐT Thạch Thất",F4:F781)</f>
        <v>4186</v>
      </c>
      <c r="E801" s="10">
        <f xml:space="preserve"> SUMIF(B3:B781,"Phòng GDĐT Thạch Thất",G3:G781)</f>
        <v>6</v>
      </c>
      <c r="F801" s="49">
        <f t="shared" ca="1" si="53"/>
        <v>0.20242758353885584</v>
      </c>
      <c r="G801" s="49">
        <f t="shared" si="52"/>
        <v>2.9014942695488178E-4</v>
      </c>
    </row>
    <row r="802" spans="1:7" x14ac:dyDescent="0.25">
      <c r="A802" s="6"/>
      <c r="B802" s="47" t="s">
        <v>1656</v>
      </c>
      <c r="C802" s="10">
        <f xml:space="preserve"> SUMIF(B4:B781,"Phòng GDĐT Nam Từ Liêm",E4:E781)</f>
        <v>29670</v>
      </c>
      <c r="D802" s="9">
        <f xml:space="preserve"> SUMIF(B15:B790,"Phòng GDĐT Nam Từ Liêm",F4:F781)</f>
        <v>2404</v>
      </c>
      <c r="E802" s="10">
        <f xml:space="preserve"> SUMIF(B3:B781,"Phòng GDĐT Nam Từ Liêm",G3:G781)</f>
        <v>358</v>
      </c>
      <c r="F802" s="49">
        <f t="shared" si="53"/>
        <v>8.1024603977081222E-2</v>
      </c>
      <c r="G802" s="49">
        <f t="shared" si="52"/>
        <v>1.2066059993259184E-2</v>
      </c>
    </row>
    <row r="803" spans="1:7" x14ac:dyDescent="0.25">
      <c r="A803" s="6"/>
      <c r="B803" s="10" t="s">
        <v>1659</v>
      </c>
      <c r="C803" s="10">
        <f xml:space="preserve"> SUMIF(B4:B781,"Phòng GDĐT Quốc Oai",E4:E781)</f>
        <v>18929</v>
      </c>
      <c r="D803" s="9">
        <f xml:space="preserve"> SUMIF(B16:B791,"Phòng GDĐT Quốc Oai",F4:F781)</f>
        <v>3554</v>
      </c>
      <c r="E803" s="10">
        <f xml:space="preserve"> SUMIF(B3:B781,"Phòng GDĐT Quốc Oai",G3:G781)</f>
        <v>77</v>
      </c>
      <c r="F803" s="49">
        <f t="shared" si="53"/>
        <v>0.18775423952665224</v>
      </c>
      <c r="G803" s="49">
        <f t="shared" si="52"/>
        <v>4.0678324264356277E-3</v>
      </c>
    </row>
    <row r="804" spans="1:7" x14ac:dyDescent="0.25">
      <c r="A804" s="6"/>
      <c r="B804" s="10" t="s">
        <v>5</v>
      </c>
      <c r="C804" s="10">
        <f xml:space="preserve"> SUMIF(B4:B781,"Sở Giáo dục và Đào tạo Hà Nội",E4:E781)</f>
        <v>7407</v>
      </c>
      <c r="D804" s="9">
        <f xml:space="preserve"> SUMIF(B17:B792,"Sở Giáo dục và Đào tạo Hà Nội",F4:F781)</f>
        <v>535</v>
      </c>
      <c r="E804" s="10">
        <f xml:space="preserve"> SUMIF(B3:B781,"Sở Giáo dục và Đào tạo Hà Nội",G3:G781)</f>
        <v>17</v>
      </c>
      <c r="F804" s="49">
        <f t="shared" si="53"/>
        <v>7.2228972593492646E-2</v>
      </c>
      <c r="G804" s="49">
        <f t="shared" si="52"/>
        <v>2.2951262319427569E-3</v>
      </c>
    </row>
    <row r="805" spans="1:7" x14ac:dyDescent="0.25">
      <c r="A805" s="6"/>
      <c r="B805" s="10" t="s">
        <v>1649</v>
      </c>
      <c r="C805" s="10">
        <f xml:space="preserve"> SUMIF(B4:B781,"Phòng GDĐT Hoài Đức",E4:E781)</f>
        <v>24229</v>
      </c>
      <c r="D805" s="9">
        <f xml:space="preserve"> SUMIF(B18:B793,"Phòng GDĐT Hoài Đức",F4:F781)</f>
        <v>5819</v>
      </c>
      <c r="E805" s="10">
        <f xml:space="preserve"> SUMIF(B3:B781,"Phòng GDĐT Hoài Đức",G3:G781)</f>
        <v>115</v>
      </c>
      <c r="F805" s="49">
        <f t="shared" si="53"/>
        <v>0.24016674233356722</v>
      </c>
      <c r="G805" s="49">
        <f t="shared" si="52"/>
        <v>4.7463783069874943E-3</v>
      </c>
    </row>
    <row r="806" spans="1:7" x14ac:dyDescent="0.25">
      <c r="A806" s="6"/>
      <c r="B806" s="10" t="s">
        <v>1660</v>
      </c>
      <c r="C806" s="10">
        <f xml:space="preserve"> SUMIF(B4:B781,"Phòng GDĐT Sóc Sơn",E4:E781)</f>
        <v>34801</v>
      </c>
      <c r="D806" s="9">
        <f xml:space="preserve"> SUMIF(B19:B794,"Phòng GDĐT Sóc Sơn",F4:F781)</f>
        <v>3858</v>
      </c>
      <c r="E806" s="10">
        <f xml:space="preserve"> SUMIF(B3:B781,"Phòng GDĐT Sóc Sơn",G3:G781)</f>
        <v>62</v>
      </c>
      <c r="F806" s="49">
        <f t="shared" si="53"/>
        <v>0.11085888336542053</v>
      </c>
      <c r="G806" s="49">
        <f t="shared" si="52"/>
        <v>1.7815580012068618E-3</v>
      </c>
    </row>
    <row r="807" spans="1:7" x14ac:dyDescent="0.25">
      <c r="A807" s="6"/>
      <c r="B807" s="10" t="s">
        <v>1663</v>
      </c>
      <c r="C807" s="10">
        <f xml:space="preserve"> SUMIF(B4:B781,"Phòng GDĐT Thanh Trì",E4:E781)</f>
        <v>25837</v>
      </c>
      <c r="D807" s="9">
        <f ca="1" xml:space="preserve"> SUMIF(B20:B795,"Phòng GDĐT Thanh Trì",F20:F781)</f>
        <v>2207</v>
      </c>
      <c r="E807" s="10">
        <f xml:space="preserve"> SUMIF(B3:B781,"Phòng GDĐT Thanh Trì",G3:G781)</f>
        <v>576</v>
      </c>
      <c r="F807" s="49">
        <f t="shared" ca="1" si="53"/>
        <v>8.5420133916476376E-2</v>
      </c>
      <c r="G807" s="49">
        <f t="shared" si="52"/>
        <v>2.2293609939234432E-2</v>
      </c>
    </row>
    <row r="808" spans="1:7" x14ac:dyDescent="0.25">
      <c r="A808" s="6"/>
      <c r="B808" s="10" t="s">
        <v>1642</v>
      </c>
      <c r="C808" s="10">
        <f xml:space="preserve"> SUMIF(B4:B781,"Phòng GDĐT Ba Vì",E4:E781)</f>
        <v>26530</v>
      </c>
      <c r="D808" s="9">
        <f ca="1" xml:space="preserve"> SUMIF(B27:B802,"Phòng GDĐT Ba Vì",F27:F781)</f>
        <v>772</v>
      </c>
      <c r="E808" s="10">
        <f xml:space="preserve"> SUMIF(B3:B781,"Phòng GDĐT Ba Vì",G3:G781)</f>
        <v>134</v>
      </c>
      <c r="F808" s="49">
        <f t="shared" ca="1" si="53"/>
        <v>2.90991330569167E-2</v>
      </c>
      <c r="G808" s="49">
        <f t="shared" si="52"/>
        <v>5.0508857896720697E-3</v>
      </c>
    </row>
    <row r="809" spans="1:7" x14ac:dyDescent="0.25">
      <c r="A809" s="6"/>
      <c r="B809" s="10" t="s">
        <v>1671</v>
      </c>
      <c r="C809" s="10">
        <f xml:space="preserve"> SUMIF(B4:B781,"Phòng GDĐT Ứng Hòa",E4:E781)</f>
        <v>15684</v>
      </c>
      <c r="D809" s="9">
        <f ca="1" xml:space="preserve"> SUMIF(B22:B797,"Phòng GDĐT Ứng Hòa",F22:F781)</f>
        <v>1018</v>
      </c>
      <c r="E809" s="10">
        <f xml:space="preserve"> SUMIF(B3:B781,"Phòng GDĐT Ứng Hòa",G3:G781)</f>
        <v>22</v>
      </c>
      <c r="F809" s="49">
        <f t="shared" ca="1" si="53"/>
        <v>6.4906911502167819E-2</v>
      </c>
      <c r="G809" s="49">
        <f t="shared" si="52"/>
        <v>1.4027033919918389E-3</v>
      </c>
    </row>
    <row r="810" spans="1:7" x14ac:dyDescent="0.25">
      <c r="A810" s="6"/>
      <c r="B810" s="10" t="s">
        <v>1655</v>
      </c>
      <c r="C810" s="10">
        <f xml:space="preserve"> SUMIF(B4:B781,"Phòng GDĐT Mỹ Đức",E4:E781)</f>
        <v>17135</v>
      </c>
      <c r="D810" s="9">
        <f xml:space="preserve"> SUMIF(B23:B798,"Phòng GDĐT Mỹ Đức",F4:F781)</f>
        <v>400</v>
      </c>
      <c r="E810" s="10">
        <f xml:space="preserve"> SUMIF(B3:B781,"Phòng GDĐT Mỹ Đức",G3:G781)</f>
        <v>113</v>
      </c>
      <c r="F810" s="49">
        <f t="shared" si="53"/>
        <v>2.3344032681645754E-2</v>
      </c>
      <c r="G810" s="49">
        <f t="shared" si="52"/>
        <v>6.5946892325649256E-3</v>
      </c>
    </row>
    <row r="811" spans="1:7" x14ac:dyDescent="0.25">
      <c r="A811" s="6"/>
      <c r="B811" s="10" t="s">
        <v>1654</v>
      </c>
      <c r="C811" s="10">
        <f xml:space="preserve"> SUMIF(B4:B781,"Phòng GDĐT Mê Linh",E4:E781)</f>
        <v>22416</v>
      </c>
      <c r="D811" s="9">
        <f ca="1" xml:space="preserve"> SUMIF(B24:B799,"Phòng GDĐT Mê Linh",F24:F781)</f>
        <v>649</v>
      </c>
      <c r="E811" s="10">
        <f xml:space="preserve"> SUMIF(B3:B781,"Phòng GDĐT Mê Linh",G3:G781)</f>
        <v>74</v>
      </c>
      <c r="F811" s="49">
        <f t="shared" ca="1" si="53"/>
        <v>2.8952533904354032E-2</v>
      </c>
      <c r="G811" s="49">
        <f t="shared" si="52"/>
        <v>3.3012134189864383E-3</v>
      </c>
    </row>
    <row r="812" spans="1:7" x14ac:dyDescent="0.25">
      <c r="A812" s="6"/>
      <c r="B812" s="10" t="s">
        <v>1657</v>
      </c>
      <c r="C812" s="10">
        <f xml:space="preserve"> SUMIF(B4:B781,"Phòng GDĐT Phú Xuyên",E4:E781)</f>
        <v>17588</v>
      </c>
      <c r="D812" s="9">
        <f ca="1" xml:space="preserve"> SUMIF(B25:B800,"Phòng GDĐT Phú Xuyên",F25:F781)</f>
        <v>3783</v>
      </c>
      <c r="E812" s="10">
        <f xml:space="preserve"> SUMIF(B3:B781,"Phòng GDĐT Phú Xuyên",G3:G781)</f>
        <v>26</v>
      </c>
      <c r="F812" s="49">
        <f t="shared" ca="1" si="53"/>
        <v>0.21508983397771209</v>
      </c>
      <c r="G812" s="49">
        <f t="shared" si="52"/>
        <v>1.4782806458949283E-3</v>
      </c>
    </row>
    <row r="813" spans="1:7" x14ac:dyDescent="0.25">
      <c r="A813" s="6"/>
      <c r="B813" s="10" t="s">
        <v>1665</v>
      </c>
      <c r="C813" s="10">
        <f xml:space="preserve"> SUMIF(B4:B781,"Phòng GDĐT Thường Tín",E4:E781)</f>
        <v>23579</v>
      </c>
      <c r="D813" s="9">
        <f xml:space="preserve"> SUMIF(B26:B801,"Phòng GDĐT Thường Tín",F4:F781)</f>
        <v>11221</v>
      </c>
      <c r="E813" s="10">
        <f xml:space="preserve"> SUMIF(B3:B781,"Phòng GDĐT Thường Tín",G3:G781)</f>
        <v>20</v>
      </c>
      <c r="F813" s="49">
        <f t="shared" si="53"/>
        <v>0.47588956274651173</v>
      </c>
      <c r="G813" s="49">
        <f t="shared" si="52"/>
        <v>8.4821239238305269E-4</v>
      </c>
    </row>
    <row r="814" spans="1:7" x14ac:dyDescent="0.25">
      <c r="A814" s="6"/>
      <c r="B814" s="10" t="s">
        <v>1662</v>
      </c>
      <c r="C814" s="10">
        <f xml:space="preserve"> SUMIF(B4:B781,"Phòng GDĐT Thanh Oai",E4:E781)</f>
        <v>18327</v>
      </c>
      <c r="D814" s="9">
        <f ca="1" xml:space="preserve"> SUMIF(B27:B802,"Phòng GDĐT Thanh Oai",F27:F781)</f>
        <v>544</v>
      </c>
      <c r="E814" s="10">
        <f xml:space="preserve"> SUMIF(B3:B781,"Phòng GDĐT Thanh Oai",G3:G781)</f>
        <v>10</v>
      </c>
      <c r="F814" s="49">
        <f t="shared" ca="1" si="53"/>
        <v>2.9682981393572325E-2</v>
      </c>
      <c r="G814" s="49">
        <f t="shared" si="52"/>
        <v>5.456430403230207E-4</v>
      </c>
    </row>
    <row r="815" spans="1:7" x14ac:dyDescent="0.25">
      <c r="A815" s="6"/>
      <c r="B815" s="10" t="s">
        <v>1645</v>
      </c>
      <c r="C815" s="10">
        <f xml:space="preserve"> SUMIF(B4:B781,"Phòng GDĐT Chương Mỹ",E4:E781)</f>
        <v>33263</v>
      </c>
      <c r="D815" s="9">
        <f ca="1" xml:space="preserve"> SUMIF(B32:B807,"Phòng GDĐT Chương Mỹ",F32:F781)</f>
        <v>421</v>
      </c>
      <c r="E815" s="10">
        <f xml:space="preserve"> SUMIF(B3:B781,"Phòng GDĐT Chương Mỹ",G3:G781)</f>
        <v>5</v>
      </c>
      <c r="F815" s="49">
        <f t="shared" ca="1" si="53"/>
        <v>1.2656705648919219E-2</v>
      </c>
      <c r="G815" s="49">
        <f t="shared" si="52"/>
        <v>1.5031716922706912E-4</v>
      </c>
    </row>
    <row r="816" spans="1:7" x14ac:dyDescent="0.25">
      <c r="A816" s="6"/>
      <c r="B816" s="10" t="s">
        <v>1661</v>
      </c>
      <c r="C816" s="10">
        <f xml:space="preserve"> SUMIF(B4:B781,"Phòng GDĐT Sơn Tây",E4:E781)</f>
        <v>14268</v>
      </c>
      <c r="D816" s="9">
        <f ca="1" xml:space="preserve"> SUMIF(B29:B804,"Phòng GDĐT Sơn Tây",F29:F781)</f>
        <v>159</v>
      </c>
      <c r="E816" s="10">
        <f xml:space="preserve"> SUMIF(B3:B781,"Phòng GDĐT Sơn Tây",G3:G781)</f>
        <v>6</v>
      </c>
      <c r="F816" s="49">
        <f t="shared" ca="1" si="53"/>
        <v>1.1143818334735071E-2</v>
      </c>
      <c r="G816" s="49">
        <f t="shared" si="52"/>
        <v>4.2052144659377626E-4</v>
      </c>
    </row>
    <row r="817" spans="1:9" x14ac:dyDescent="0.25">
      <c r="A817" s="6"/>
    </row>
    <row r="818" spans="1:9" ht="30.75" customHeight="1" x14ac:dyDescent="0.25">
      <c r="A818" s="6"/>
      <c r="B818" s="73" t="s">
        <v>1678</v>
      </c>
      <c r="C818" s="74"/>
      <c r="D818" s="74"/>
      <c r="E818" s="74"/>
      <c r="F818" s="74"/>
      <c r="G818" s="74"/>
      <c r="H818" s="74"/>
      <c r="I818" s="75"/>
    </row>
    <row r="819" spans="1:9" ht="54.75" customHeight="1" x14ac:dyDescent="0.25">
      <c r="A819" s="6"/>
      <c r="B819" s="76" t="s">
        <v>1779</v>
      </c>
      <c r="C819" s="76"/>
      <c r="D819" s="76"/>
      <c r="E819" s="76"/>
      <c r="F819" s="74" t="s">
        <v>1780</v>
      </c>
      <c r="G819" s="74"/>
      <c r="H819" s="74"/>
      <c r="I819" s="75"/>
    </row>
    <row r="820" spans="1:9" ht="42.75" x14ac:dyDescent="0.25">
      <c r="A820" s="6"/>
      <c r="B820" s="2" t="s">
        <v>1681</v>
      </c>
      <c r="C820" s="2" t="s">
        <v>1682</v>
      </c>
      <c r="D820" s="2" t="s">
        <v>1683</v>
      </c>
      <c r="E820" s="2" t="s">
        <v>1684</v>
      </c>
      <c r="F820" s="2" t="s">
        <v>1685</v>
      </c>
      <c r="G820" s="8" t="s">
        <v>1686</v>
      </c>
      <c r="H820" s="8" t="s">
        <v>1683</v>
      </c>
      <c r="I820" s="2" t="s">
        <v>1687</v>
      </c>
    </row>
    <row r="821" spans="1:9" x14ac:dyDescent="0.25">
      <c r="A821" s="13"/>
      <c r="B821" s="10">
        <f xml:space="preserve"> COUNTIF(H4:H781, "0%")</f>
        <v>81</v>
      </c>
      <c r="C821" s="10">
        <f xml:space="preserve"> COUNTIFS(H4:H781, "&gt;0%",H4:H781,"&lt;=20%")</f>
        <v>369</v>
      </c>
      <c r="D821" s="11">
        <f>COUNTIFS(H4:H781,"&gt; 0.2",H4:H781,"&lt;0.7")</f>
        <v>308</v>
      </c>
      <c r="E821" s="10">
        <f>COUNTIF(H4:H781,"&gt;=0.7")</f>
        <v>8</v>
      </c>
      <c r="F821" s="10">
        <f xml:space="preserve"> COUNTIF(I4:I781, "0%")</f>
        <v>448</v>
      </c>
      <c r="G821" s="10">
        <f xml:space="preserve"> COUNTIFS(I4:I781, "&gt;0%",I4:I781,"&lt;=20%")</f>
        <v>269</v>
      </c>
      <c r="H821" s="10">
        <f>COUNTIFS(I4:I781,"&gt; 0.2",I4:I781,"&lt;0.7")</f>
        <v>38</v>
      </c>
      <c r="I821" s="10">
        <f>COUNTIF(I4:I781,"&gt;=0.7")</f>
        <v>11</v>
      </c>
    </row>
    <row r="822" spans="1:9" x14ac:dyDescent="0.25">
      <c r="A822" s="13"/>
    </row>
    <row r="823" spans="1:9" x14ac:dyDescent="0.25">
      <c r="A823" s="13"/>
      <c r="B823" s="73" t="s">
        <v>1679</v>
      </c>
      <c r="C823" s="74"/>
      <c r="D823" s="74"/>
      <c r="E823" s="74"/>
      <c r="F823" s="74"/>
      <c r="G823" s="74"/>
      <c r="H823" s="74"/>
      <c r="I823" s="75"/>
    </row>
    <row r="824" spans="1:9" x14ac:dyDescent="0.25">
      <c r="A824" s="13"/>
      <c r="B824" s="73" t="s">
        <v>1779</v>
      </c>
      <c r="C824" s="74"/>
      <c r="D824" s="74"/>
      <c r="E824" s="75"/>
      <c r="F824" s="73" t="s">
        <v>1780</v>
      </c>
      <c r="G824" s="74"/>
      <c r="H824" s="74"/>
      <c r="I824" s="75"/>
    </row>
    <row r="825" spans="1:9" ht="42.75" x14ac:dyDescent="0.25">
      <c r="A825" s="13"/>
      <c r="B825" s="29" t="s">
        <v>1688</v>
      </c>
      <c r="C825" s="29" t="s">
        <v>1682</v>
      </c>
      <c r="D825" s="29" t="s">
        <v>1689</v>
      </c>
      <c r="E825" s="29" t="s">
        <v>1684</v>
      </c>
      <c r="F825" s="29" t="s">
        <v>1690</v>
      </c>
      <c r="G825" s="30" t="s">
        <v>1686</v>
      </c>
      <c r="H825" s="30" t="s">
        <v>1683</v>
      </c>
      <c r="I825" s="29" t="s">
        <v>1687</v>
      </c>
    </row>
    <row r="826" spans="1:9" x14ac:dyDescent="0.25">
      <c r="A826" s="13"/>
      <c r="B826" s="10">
        <f xml:space="preserve"> COUNTIFS(H4:H781, "0%",D4:D781,"Công lập")</f>
        <v>61</v>
      </c>
      <c r="C826" s="10">
        <f xml:space="preserve"> COUNTIFS(H4:H781, "&gt;0%",H4:H781,"&lt;=20%",D4:D781,"Công lập")</f>
        <v>331</v>
      </c>
      <c r="D826" s="11">
        <f>COUNTIFS(H4:H781,"&gt; 0.2",H4:H781,"&lt;0.7",D4:D781,"Công lập")</f>
        <v>299</v>
      </c>
      <c r="E826" s="10">
        <f>COUNTIFS(H4:H781,"&gt;=0.7",D4:D781,"Công lập")</f>
        <v>8</v>
      </c>
      <c r="F826" s="10">
        <f xml:space="preserve"> COUNTIFS(I4:I781, "0%",D4:D781, "Công lập")</f>
        <v>391</v>
      </c>
      <c r="G826" s="10">
        <f xml:space="preserve"> COUNTIFS(I4:I781, "&gt;0%",I4:I781,"&lt;=20%",D4:D781, "Công lập")</f>
        <v>260</v>
      </c>
      <c r="H826" s="10">
        <f>COUNTIFS(I4:I781,"&gt; 0.2",I4:I781,"&lt;0.7", D4:D781,"Công lập")</f>
        <v>37</v>
      </c>
      <c r="I826" s="10">
        <f>COUNTIFS(I4:I781,"&gt;=0.7",D4:D781,"Công lập")</f>
        <v>11</v>
      </c>
    </row>
    <row r="827" spans="1:9" x14ac:dyDescent="0.25">
      <c r="A827" s="13"/>
    </row>
    <row r="828" spans="1:9" x14ac:dyDescent="0.25">
      <c r="A828" s="13"/>
    </row>
    <row r="829" spans="1:9" x14ac:dyDescent="0.25">
      <c r="A829" s="13"/>
    </row>
    <row r="830" spans="1:9" x14ac:dyDescent="0.25">
      <c r="A830" s="13"/>
    </row>
    <row r="831" spans="1:9" x14ac:dyDescent="0.25">
      <c r="A831" s="13"/>
    </row>
    <row r="832" spans="1:9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</sheetData>
  <autoFilter ref="A3:I3">
    <sortState ref="A4:I781">
      <sortCondition ref="A3"/>
    </sortState>
  </autoFilter>
  <mergeCells count="7">
    <mergeCell ref="B784:G784"/>
    <mergeCell ref="B818:I818"/>
    <mergeCell ref="B823:I823"/>
    <mergeCell ref="B824:E824"/>
    <mergeCell ref="F824:I824"/>
    <mergeCell ref="B819:E819"/>
    <mergeCell ref="F819:I819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3"/>
  <sheetViews>
    <sheetView tabSelected="1" topLeftCell="A694" workbookViewId="0">
      <selection activeCell="C7" sqref="C7"/>
    </sheetView>
  </sheetViews>
  <sheetFormatPr defaultRowHeight="15" x14ac:dyDescent="0.25"/>
  <cols>
    <col min="1" max="1" width="11.85546875" style="3" customWidth="1"/>
    <col min="2" max="2" width="31.42578125" style="3" customWidth="1"/>
    <col min="3" max="3" width="25" style="3" customWidth="1"/>
    <col min="4" max="4" width="17.85546875" style="3" bestFit="1" customWidth="1"/>
    <col min="5" max="5" width="21" style="3" customWidth="1"/>
    <col min="6" max="6" width="17.140625" style="3" customWidth="1"/>
    <col min="7" max="7" width="16.5703125" style="3" customWidth="1"/>
    <col min="8" max="8" width="18" style="6" customWidth="1"/>
    <col min="9" max="9" width="17" style="6" customWidth="1"/>
    <col min="10" max="10" width="19" style="6" customWidth="1"/>
    <col min="11" max="11" width="17.28515625" style="6" customWidth="1"/>
    <col min="12" max="12" width="12.85546875" style="6" customWidth="1"/>
    <col min="13" max="13" width="16.140625" style="6" customWidth="1"/>
    <col min="14" max="14" width="19.140625" style="6" customWidth="1"/>
    <col min="15" max="15" width="18" style="6" customWidth="1"/>
    <col min="16" max="16" width="12.7109375" style="6" customWidth="1"/>
    <col min="17" max="16384" width="9.140625" style="6"/>
  </cols>
  <sheetData>
    <row r="1" spans="1:9" x14ac:dyDescent="0.25">
      <c r="G1" s="50"/>
      <c r="H1" s="13"/>
      <c r="I1" s="13"/>
    </row>
    <row r="2" spans="1:9" x14ac:dyDescent="0.25">
      <c r="G2" s="50"/>
      <c r="H2" s="13"/>
      <c r="I2" s="13"/>
    </row>
    <row r="3" spans="1:9" s="3" customFormat="1" ht="54" customHeight="1" x14ac:dyDescent="0.25">
      <c r="A3" s="35" t="s">
        <v>0</v>
      </c>
      <c r="B3" s="35" t="s">
        <v>1</v>
      </c>
      <c r="C3" s="35" t="s">
        <v>2</v>
      </c>
      <c r="D3" s="35" t="s">
        <v>3</v>
      </c>
      <c r="E3" s="43" t="s">
        <v>1638</v>
      </c>
      <c r="F3" s="51" t="s">
        <v>1677</v>
      </c>
      <c r="G3" s="35" t="s">
        <v>1773</v>
      </c>
      <c r="H3" s="43" t="s">
        <v>1775</v>
      </c>
      <c r="I3" s="35" t="s">
        <v>1676</v>
      </c>
    </row>
    <row r="4" spans="1:9" x14ac:dyDescent="0.25">
      <c r="A4" s="10">
        <v>35</v>
      </c>
      <c r="B4" s="10" t="s">
        <v>740</v>
      </c>
      <c r="C4" s="14" t="s">
        <v>1388</v>
      </c>
      <c r="D4" s="10">
        <v>1743</v>
      </c>
      <c r="E4" s="10">
        <v>875</v>
      </c>
      <c r="F4" s="10">
        <v>0</v>
      </c>
      <c r="G4" s="49">
        <f t="shared" ref="G4:G67" si="0">E4/D4</f>
        <v>0.50200803212851408</v>
      </c>
      <c r="H4" s="5">
        <f t="shared" ref="H4:H67" si="1">F4/D4</f>
        <v>0</v>
      </c>
      <c r="I4" s="4" t="s">
        <v>1698</v>
      </c>
    </row>
    <row r="5" spans="1:9" x14ac:dyDescent="0.25">
      <c r="A5" s="10">
        <v>45</v>
      </c>
      <c r="B5" s="10" t="s">
        <v>740</v>
      </c>
      <c r="C5" s="14" t="s">
        <v>1383</v>
      </c>
      <c r="D5" s="10">
        <v>1161</v>
      </c>
      <c r="E5" s="10">
        <v>519</v>
      </c>
      <c r="F5" s="10">
        <v>0</v>
      </c>
      <c r="G5" s="49">
        <f t="shared" si="0"/>
        <v>0.44702842377260982</v>
      </c>
      <c r="H5" s="5">
        <f t="shared" si="1"/>
        <v>0</v>
      </c>
      <c r="I5" s="4" t="s">
        <v>1698</v>
      </c>
    </row>
    <row r="6" spans="1:9" x14ac:dyDescent="0.25">
      <c r="A6" s="10">
        <v>36</v>
      </c>
      <c r="B6" s="10" t="s">
        <v>740</v>
      </c>
      <c r="C6" s="14" t="s">
        <v>1379</v>
      </c>
      <c r="D6" s="10">
        <v>1234</v>
      </c>
      <c r="E6" s="10">
        <v>183</v>
      </c>
      <c r="F6" s="10">
        <v>0</v>
      </c>
      <c r="G6" s="49">
        <f t="shared" si="0"/>
        <v>0.14829821717990274</v>
      </c>
      <c r="H6" s="5">
        <f t="shared" si="1"/>
        <v>0</v>
      </c>
      <c r="I6" s="4" t="s">
        <v>1698</v>
      </c>
    </row>
    <row r="7" spans="1:9" x14ac:dyDescent="0.25">
      <c r="A7" s="10">
        <v>34</v>
      </c>
      <c r="B7" s="10" t="s">
        <v>740</v>
      </c>
      <c r="C7" s="14" t="s">
        <v>1391</v>
      </c>
      <c r="D7" s="10">
        <v>808</v>
      </c>
      <c r="E7" s="10">
        <v>27</v>
      </c>
      <c r="F7" s="10">
        <v>0</v>
      </c>
      <c r="G7" s="49">
        <f t="shared" si="0"/>
        <v>3.3415841584158418E-2</v>
      </c>
      <c r="H7" s="5">
        <f t="shared" si="1"/>
        <v>0</v>
      </c>
      <c r="I7" s="4" t="s">
        <v>1700</v>
      </c>
    </row>
    <row r="8" spans="1:9" x14ac:dyDescent="0.25">
      <c r="A8" s="10">
        <v>30</v>
      </c>
      <c r="B8" s="10" t="s">
        <v>488</v>
      </c>
      <c r="C8" s="14" t="s">
        <v>1214</v>
      </c>
      <c r="D8" s="10">
        <v>325</v>
      </c>
      <c r="E8" s="10">
        <v>297</v>
      </c>
      <c r="F8" s="10">
        <v>0</v>
      </c>
      <c r="G8" s="49">
        <f t="shared" si="0"/>
        <v>0.91384615384615386</v>
      </c>
      <c r="H8" s="5">
        <f t="shared" si="1"/>
        <v>0</v>
      </c>
      <c r="I8" s="4" t="s">
        <v>1698</v>
      </c>
    </row>
    <row r="9" spans="1:9" x14ac:dyDescent="0.25">
      <c r="A9" s="10">
        <v>18</v>
      </c>
      <c r="B9" s="10" t="s">
        <v>488</v>
      </c>
      <c r="C9" s="14" t="s">
        <v>1227</v>
      </c>
      <c r="D9" s="10">
        <v>593</v>
      </c>
      <c r="E9" s="10">
        <v>505</v>
      </c>
      <c r="F9" s="10">
        <v>0</v>
      </c>
      <c r="G9" s="49">
        <f t="shared" si="0"/>
        <v>0.85160202360876902</v>
      </c>
      <c r="H9" s="5">
        <f t="shared" si="1"/>
        <v>0</v>
      </c>
      <c r="I9" s="4" t="s">
        <v>1698</v>
      </c>
    </row>
    <row r="10" spans="1:9" x14ac:dyDescent="0.25">
      <c r="A10" s="10">
        <v>8</v>
      </c>
      <c r="B10" s="10" t="s">
        <v>488</v>
      </c>
      <c r="C10" s="14" t="s">
        <v>1206</v>
      </c>
      <c r="D10" s="10">
        <v>191</v>
      </c>
      <c r="E10" s="10">
        <v>153</v>
      </c>
      <c r="F10" s="10">
        <v>0</v>
      </c>
      <c r="G10" s="49">
        <f t="shared" si="0"/>
        <v>0.80104712041884818</v>
      </c>
      <c r="H10" s="5">
        <f t="shared" si="1"/>
        <v>0</v>
      </c>
      <c r="I10" s="4" t="s">
        <v>1698</v>
      </c>
    </row>
    <row r="11" spans="1:9" x14ac:dyDescent="0.25">
      <c r="A11" s="10">
        <v>27</v>
      </c>
      <c r="B11" s="10" t="s">
        <v>488</v>
      </c>
      <c r="C11" s="14" t="s">
        <v>1224</v>
      </c>
      <c r="D11" s="10">
        <v>567</v>
      </c>
      <c r="E11" s="10">
        <v>441</v>
      </c>
      <c r="F11" s="10">
        <v>0</v>
      </c>
      <c r="G11" s="49">
        <f t="shared" si="0"/>
        <v>0.77777777777777779</v>
      </c>
      <c r="H11" s="5">
        <f t="shared" si="1"/>
        <v>0</v>
      </c>
      <c r="I11" s="4" t="s">
        <v>1698</v>
      </c>
    </row>
    <row r="12" spans="1:9" x14ac:dyDescent="0.25">
      <c r="A12" s="10">
        <v>1</v>
      </c>
      <c r="B12" s="10" t="s">
        <v>488</v>
      </c>
      <c r="C12" s="14" t="s">
        <v>1225</v>
      </c>
      <c r="D12" s="10">
        <v>629</v>
      </c>
      <c r="E12" s="10">
        <v>460</v>
      </c>
      <c r="F12" s="10">
        <v>0</v>
      </c>
      <c r="G12" s="49">
        <f t="shared" si="0"/>
        <v>0.7313195548489666</v>
      </c>
      <c r="H12" s="5">
        <f t="shared" si="1"/>
        <v>0</v>
      </c>
      <c r="I12" s="4" t="s">
        <v>1698</v>
      </c>
    </row>
    <row r="13" spans="1:9" x14ac:dyDescent="0.25">
      <c r="A13" s="10">
        <v>31</v>
      </c>
      <c r="B13" s="10" t="s">
        <v>488</v>
      </c>
      <c r="C13" s="14" t="s">
        <v>984</v>
      </c>
      <c r="D13" s="10">
        <v>236</v>
      </c>
      <c r="E13" s="10">
        <v>168</v>
      </c>
      <c r="F13" s="10">
        <v>0</v>
      </c>
      <c r="G13" s="49">
        <f t="shared" si="0"/>
        <v>0.71186440677966101</v>
      </c>
      <c r="H13" s="5">
        <f t="shared" si="1"/>
        <v>0</v>
      </c>
      <c r="I13" s="4" t="s">
        <v>1698</v>
      </c>
    </row>
    <row r="14" spans="1:9" x14ac:dyDescent="0.25">
      <c r="A14" s="10">
        <v>25</v>
      </c>
      <c r="B14" s="10" t="s">
        <v>488</v>
      </c>
      <c r="C14" s="14" t="s">
        <v>1230</v>
      </c>
      <c r="D14" s="10">
        <v>834</v>
      </c>
      <c r="E14" s="10">
        <v>560</v>
      </c>
      <c r="F14" s="10">
        <v>0</v>
      </c>
      <c r="G14" s="49">
        <f t="shared" si="0"/>
        <v>0.67146282973621108</v>
      </c>
      <c r="H14" s="5">
        <f t="shared" si="1"/>
        <v>0</v>
      </c>
      <c r="I14" s="4" t="s">
        <v>1698</v>
      </c>
    </row>
    <row r="15" spans="1:9" x14ac:dyDescent="0.25">
      <c r="A15" s="10">
        <v>10</v>
      </c>
      <c r="B15" s="10" t="s">
        <v>488</v>
      </c>
      <c r="C15" s="14" t="s">
        <v>1213</v>
      </c>
      <c r="D15" s="10">
        <v>519</v>
      </c>
      <c r="E15" s="10">
        <v>340</v>
      </c>
      <c r="F15" s="10">
        <v>0</v>
      </c>
      <c r="G15" s="49">
        <f t="shared" si="0"/>
        <v>0.65510597302504814</v>
      </c>
      <c r="H15" s="5">
        <f t="shared" si="1"/>
        <v>0</v>
      </c>
      <c r="I15" s="4" t="s">
        <v>1698</v>
      </c>
    </row>
    <row r="16" spans="1:9" x14ac:dyDescent="0.25">
      <c r="A16" s="10">
        <v>32</v>
      </c>
      <c r="B16" s="10" t="s">
        <v>488</v>
      </c>
      <c r="C16" s="14" t="s">
        <v>1212</v>
      </c>
      <c r="D16" s="10">
        <v>408</v>
      </c>
      <c r="E16" s="10">
        <v>258</v>
      </c>
      <c r="F16" s="10">
        <v>0</v>
      </c>
      <c r="G16" s="49">
        <f t="shared" si="0"/>
        <v>0.63235294117647056</v>
      </c>
      <c r="H16" s="5">
        <f t="shared" si="1"/>
        <v>0</v>
      </c>
      <c r="I16" s="4" t="s">
        <v>1698</v>
      </c>
    </row>
    <row r="17" spans="1:9" x14ac:dyDescent="0.25">
      <c r="A17" s="10">
        <v>3</v>
      </c>
      <c r="B17" s="10" t="s">
        <v>488</v>
      </c>
      <c r="C17" s="14" t="s">
        <v>1222</v>
      </c>
      <c r="D17" s="10">
        <v>330</v>
      </c>
      <c r="E17" s="10">
        <v>207</v>
      </c>
      <c r="F17" s="10">
        <v>0</v>
      </c>
      <c r="G17" s="49">
        <f t="shared" si="0"/>
        <v>0.62727272727272732</v>
      </c>
      <c r="H17" s="5">
        <f t="shared" si="1"/>
        <v>0</v>
      </c>
      <c r="I17" s="4" t="s">
        <v>1698</v>
      </c>
    </row>
    <row r="18" spans="1:9" x14ac:dyDescent="0.25">
      <c r="A18" s="10">
        <v>12</v>
      </c>
      <c r="B18" s="10" t="s">
        <v>488</v>
      </c>
      <c r="C18" s="14" t="s">
        <v>1205</v>
      </c>
      <c r="D18" s="10">
        <v>307</v>
      </c>
      <c r="E18" s="10">
        <v>163</v>
      </c>
      <c r="F18" s="10">
        <v>0</v>
      </c>
      <c r="G18" s="49">
        <f t="shared" si="0"/>
        <v>0.53094462540716614</v>
      </c>
      <c r="H18" s="5">
        <f t="shared" si="1"/>
        <v>0</v>
      </c>
      <c r="I18" s="4" t="s">
        <v>1698</v>
      </c>
    </row>
    <row r="19" spans="1:9" x14ac:dyDescent="0.25">
      <c r="A19" s="10">
        <v>26</v>
      </c>
      <c r="B19" s="10" t="s">
        <v>488</v>
      </c>
      <c r="C19" s="14" t="s">
        <v>1228</v>
      </c>
      <c r="D19" s="10">
        <v>558</v>
      </c>
      <c r="E19" s="10">
        <v>202</v>
      </c>
      <c r="F19" s="10">
        <v>0</v>
      </c>
      <c r="G19" s="49">
        <f t="shared" si="0"/>
        <v>0.36200716845878134</v>
      </c>
      <c r="H19" s="5">
        <f t="shared" si="1"/>
        <v>0</v>
      </c>
      <c r="I19" s="4" t="s">
        <v>1698</v>
      </c>
    </row>
    <row r="20" spans="1:9" x14ac:dyDescent="0.25">
      <c r="A20" s="10">
        <v>7</v>
      </c>
      <c r="B20" s="10" t="s">
        <v>488</v>
      </c>
      <c r="C20" s="14" t="s">
        <v>1232</v>
      </c>
      <c r="D20" s="10">
        <v>256</v>
      </c>
      <c r="E20" s="10">
        <v>61</v>
      </c>
      <c r="F20" s="10">
        <v>0</v>
      </c>
      <c r="G20" s="49">
        <f t="shared" si="0"/>
        <v>0.23828125</v>
      </c>
      <c r="H20" s="5">
        <f t="shared" si="1"/>
        <v>0</v>
      </c>
      <c r="I20" s="4" t="s">
        <v>1698</v>
      </c>
    </row>
    <row r="21" spans="1:9" x14ac:dyDescent="0.25">
      <c r="A21" s="10">
        <v>5</v>
      </c>
      <c r="B21" s="10" t="s">
        <v>488</v>
      </c>
      <c r="C21" s="14" t="s">
        <v>1229</v>
      </c>
      <c r="D21" s="10">
        <v>1061</v>
      </c>
      <c r="E21" s="10">
        <v>208</v>
      </c>
      <c r="F21" s="10">
        <v>0</v>
      </c>
      <c r="G21" s="49">
        <f t="shared" si="0"/>
        <v>0.19604147031102734</v>
      </c>
      <c r="H21" s="5">
        <f t="shared" si="1"/>
        <v>0</v>
      </c>
      <c r="I21" s="4" t="s">
        <v>1698</v>
      </c>
    </row>
    <row r="22" spans="1:9" x14ac:dyDescent="0.25">
      <c r="A22" s="10">
        <v>21</v>
      </c>
      <c r="B22" s="10" t="s">
        <v>488</v>
      </c>
      <c r="C22" s="14" t="s">
        <v>1209</v>
      </c>
      <c r="D22" s="10">
        <v>421</v>
      </c>
      <c r="E22" s="10">
        <v>38</v>
      </c>
      <c r="F22" s="10">
        <v>0</v>
      </c>
      <c r="G22" s="49">
        <f t="shared" si="0"/>
        <v>9.0261282660332537E-2</v>
      </c>
      <c r="H22" s="5">
        <f t="shared" si="1"/>
        <v>0</v>
      </c>
      <c r="I22" s="4" t="s">
        <v>1698</v>
      </c>
    </row>
    <row r="23" spans="1:9" x14ac:dyDescent="0.25">
      <c r="A23" s="10">
        <v>16</v>
      </c>
      <c r="B23" s="10" t="s">
        <v>488</v>
      </c>
      <c r="C23" s="14" t="s">
        <v>1204</v>
      </c>
      <c r="D23" s="10">
        <v>300</v>
      </c>
      <c r="E23" s="10">
        <v>26</v>
      </c>
      <c r="F23" s="10">
        <v>0</v>
      </c>
      <c r="G23" s="49">
        <f t="shared" si="0"/>
        <v>8.666666666666667E-2</v>
      </c>
      <c r="H23" s="5">
        <f t="shared" si="1"/>
        <v>0</v>
      </c>
      <c r="I23" s="4" t="s">
        <v>1698</v>
      </c>
    </row>
    <row r="24" spans="1:9" x14ac:dyDescent="0.25">
      <c r="A24" s="10">
        <v>6</v>
      </c>
      <c r="B24" s="10" t="s">
        <v>488</v>
      </c>
      <c r="C24" s="14" t="s">
        <v>1231</v>
      </c>
      <c r="D24" s="10">
        <v>310</v>
      </c>
      <c r="E24" s="10">
        <v>9</v>
      </c>
      <c r="F24" s="10">
        <v>0</v>
      </c>
      <c r="G24" s="49">
        <f t="shared" si="0"/>
        <v>2.903225806451613E-2</v>
      </c>
      <c r="H24" s="5">
        <f t="shared" si="1"/>
        <v>0</v>
      </c>
      <c r="I24" s="4" t="s">
        <v>1698</v>
      </c>
    </row>
    <row r="25" spans="1:9" x14ac:dyDescent="0.25">
      <c r="A25" s="10">
        <v>24</v>
      </c>
      <c r="B25" s="10" t="s">
        <v>488</v>
      </c>
      <c r="C25" s="14" t="s">
        <v>1226</v>
      </c>
      <c r="D25" s="10">
        <v>880</v>
      </c>
      <c r="E25" s="10">
        <v>14</v>
      </c>
      <c r="F25" s="10">
        <v>0</v>
      </c>
      <c r="G25" s="49">
        <f t="shared" si="0"/>
        <v>1.5909090909090907E-2</v>
      </c>
      <c r="H25" s="5">
        <f t="shared" si="1"/>
        <v>0</v>
      </c>
      <c r="I25" s="4" t="s">
        <v>1698</v>
      </c>
    </row>
    <row r="26" spans="1:9" x14ac:dyDescent="0.25">
      <c r="A26" s="10">
        <v>11</v>
      </c>
      <c r="B26" s="10" t="s">
        <v>488</v>
      </c>
      <c r="C26" s="14" t="s">
        <v>1203</v>
      </c>
      <c r="D26" s="10">
        <v>1054</v>
      </c>
      <c r="E26" s="10">
        <v>15</v>
      </c>
      <c r="F26" s="10">
        <v>0</v>
      </c>
      <c r="G26" s="49">
        <f t="shared" si="0"/>
        <v>1.4231499051233396E-2</v>
      </c>
      <c r="H26" s="5">
        <f t="shared" si="1"/>
        <v>0</v>
      </c>
      <c r="I26" s="4" t="s">
        <v>1698</v>
      </c>
    </row>
    <row r="27" spans="1:9" x14ac:dyDescent="0.25">
      <c r="A27" s="10">
        <v>2</v>
      </c>
      <c r="B27" s="10" t="s">
        <v>488</v>
      </c>
      <c r="C27" s="14" t="s">
        <v>1211</v>
      </c>
      <c r="D27" s="10">
        <v>575</v>
      </c>
      <c r="E27" s="10">
        <v>8</v>
      </c>
      <c r="F27" s="10">
        <v>0</v>
      </c>
      <c r="G27" s="49">
        <f t="shared" si="0"/>
        <v>1.391304347826087E-2</v>
      </c>
      <c r="H27" s="5">
        <f t="shared" si="1"/>
        <v>0</v>
      </c>
      <c r="I27" s="4" t="s">
        <v>1698</v>
      </c>
    </row>
    <row r="28" spans="1:9" x14ac:dyDescent="0.25">
      <c r="A28" s="10">
        <v>17</v>
      </c>
      <c r="B28" s="10" t="s">
        <v>488</v>
      </c>
      <c r="C28" s="14" t="s">
        <v>1221</v>
      </c>
      <c r="D28" s="10">
        <v>594</v>
      </c>
      <c r="E28" s="10">
        <v>4</v>
      </c>
      <c r="F28" s="10">
        <v>0</v>
      </c>
      <c r="G28" s="49">
        <f t="shared" si="0"/>
        <v>6.7340067340067337E-3</v>
      </c>
      <c r="H28" s="5">
        <f t="shared" si="1"/>
        <v>0</v>
      </c>
      <c r="I28" s="4" t="s">
        <v>1698</v>
      </c>
    </row>
    <row r="29" spans="1:9" x14ac:dyDescent="0.25">
      <c r="A29" s="10">
        <v>58</v>
      </c>
      <c r="B29" s="10" t="s">
        <v>89</v>
      </c>
      <c r="C29" s="14" t="s">
        <v>92</v>
      </c>
      <c r="D29" s="10">
        <v>1101</v>
      </c>
      <c r="E29" s="10">
        <v>3</v>
      </c>
      <c r="F29" s="10">
        <v>0</v>
      </c>
      <c r="G29" s="49">
        <f t="shared" si="0"/>
        <v>2.7247956403269754E-3</v>
      </c>
      <c r="H29" s="5">
        <f t="shared" si="1"/>
        <v>0</v>
      </c>
      <c r="I29" s="4" t="s">
        <v>1698</v>
      </c>
    </row>
    <row r="30" spans="1:9" x14ac:dyDescent="0.25">
      <c r="A30" s="10">
        <v>60</v>
      </c>
      <c r="B30" s="10" t="s">
        <v>89</v>
      </c>
      <c r="C30" s="14" t="s">
        <v>91</v>
      </c>
      <c r="D30" s="10">
        <v>426</v>
      </c>
      <c r="E30" s="10">
        <v>0</v>
      </c>
      <c r="F30" s="10">
        <v>0</v>
      </c>
      <c r="G30" s="49">
        <f t="shared" si="0"/>
        <v>0</v>
      </c>
      <c r="H30" s="5">
        <f t="shared" si="1"/>
        <v>0</v>
      </c>
      <c r="I30" s="4" t="s">
        <v>1698</v>
      </c>
    </row>
    <row r="31" spans="1:9" x14ac:dyDescent="0.25">
      <c r="A31" s="10">
        <v>98</v>
      </c>
      <c r="B31" s="10" t="s">
        <v>526</v>
      </c>
      <c r="C31" s="14" t="s">
        <v>1243</v>
      </c>
      <c r="D31" s="10">
        <v>47</v>
      </c>
      <c r="E31" s="10">
        <v>2</v>
      </c>
      <c r="F31" s="10">
        <v>0</v>
      </c>
      <c r="G31" s="49">
        <f t="shared" si="0"/>
        <v>4.2553191489361701E-2</v>
      </c>
      <c r="H31" s="5">
        <f t="shared" si="1"/>
        <v>0</v>
      </c>
      <c r="I31" s="4" t="s">
        <v>1698</v>
      </c>
    </row>
    <row r="32" spans="1:9" x14ac:dyDescent="0.25">
      <c r="A32" s="10">
        <v>109</v>
      </c>
      <c r="B32" s="10" t="s">
        <v>526</v>
      </c>
      <c r="C32" s="14" t="s">
        <v>1244</v>
      </c>
      <c r="D32" s="10">
        <v>62</v>
      </c>
      <c r="E32" s="10">
        <v>1</v>
      </c>
      <c r="F32" s="10">
        <v>0</v>
      </c>
      <c r="G32" s="49">
        <f t="shared" si="0"/>
        <v>1.6129032258064516E-2</v>
      </c>
      <c r="H32" s="5">
        <f t="shared" si="1"/>
        <v>0</v>
      </c>
      <c r="I32" s="4" t="s">
        <v>1698</v>
      </c>
    </row>
    <row r="33" spans="1:9" x14ac:dyDescent="0.25">
      <c r="A33" s="10">
        <v>105</v>
      </c>
      <c r="B33" s="10" t="s">
        <v>526</v>
      </c>
      <c r="C33" s="14" t="s">
        <v>1235</v>
      </c>
      <c r="D33" s="10">
        <v>520</v>
      </c>
      <c r="E33" s="10">
        <v>3</v>
      </c>
      <c r="F33" s="10">
        <v>0</v>
      </c>
      <c r="G33" s="49">
        <f t="shared" si="0"/>
        <v>5.7692307692307696E-3</v>
      </c>
      <c r="H33" s="5">
        <f t="shared" si="1"/>
        <v>0</v>
      </c>
      <c r="I33" s="4" t="s">
        <v>1698</v>
      </c>
    </row>
    <row r="34" spans="1:9" x14ac:dyDescent="0.25">
      <c r="A34" s="10">
        <v>108</v>
      </c>
      <c r="B34" s="10" t="s">
        <v>526</v>
      </c>
      <c r="C34" s="14" t="s">
        <v>1634</v>
      </c>
      <c r="D34" s="10">
        <v>434</v>
      </c>
      <c r="E34" s="10">
        <v>2</v>
      </c>
      <c r="F34" s="10">
        <v>0</v>
      </c>
      <c r="G34" s="49">
        <f t="shared" si="0"/>
        <v>4.608294930875576E-3</v>
      </c>
      <c r="H34" s="5">
        <f t="shared" si="1"/>
        <v>0</v>
      </c>
      <c r="I34" s="4" t="s">
        <v>1698</v>
      </c>
    </row>
    <row r="35" spans="1:9" x14ac:dyDescent="0.25">
      <c r="A35" s="10">
        <v>87</v>
      </c>
      <c r="B35" s="10" t="s">
        <v>348</v>
      </c>
      <c r="C35" s="14" t="s">
        <v>1101</v>
      </c>
      <c r="D35" s="10">
        <v>285</v>
      </c>
      <c r="E35" s="10">
        <v>190</v>
      </c>
      <c r="F35" s="10">
        <v>0</v>
      </c>
      <c r="G35" s="49">
        <f t="shared" si="0"/>
        <v>0.66666666666666663</v>
      </c>
      <c r="H35" s="5">
        <f t="shared" si="1"/>
        <v>0</v>
      </c>
      <c r="I35" s="4" t="s">
        <v>1698</v>
      </c>
    </row>
    <row r="36" spans="1:9" x14ac:dyDescent="0.25">
      <c r="A36" s="10">
        <v>94</v>
      </c>
      <c r="B36" s="10" t="s">
        <v>348</v>
      </c>
      <c r="C36" s="14" t="s">
        <v>1090</v>
      </c>
      <c r="D36" s="10">
        <v>342</v>
      </c>
      <c r="E36" s="10">
        <v>209</v>
      </c>
      <c r="F36" s="10">
        <v>0</v>
      </c>
      <c r="G36" s="49">
        <f t="shared" si="0"/>
        <v>0.61111111111111116</v>
      </c>
      <c r="H36" s="5">
        <f t="shared" si="1"/>
        <v>0</v>
      </c>
      <c r="I36" s="4" t="s">
        <v>1698</v>
      </c>
    </row>
    <row r="37" spans="1:9" x14ac:dyDescent="0.25">
      <c r="A37" s="10">
        <v>76</v>
      </c>
      <c r="B37" s="10" t="s">
        <v>348</v>
      </c>
      <c r="C37" s="14" t="s">
        <v>1119</v>
      </c>
      <c r="D37" s="10">
        <v>791</v>
      </c>
      <c r="E37" s="10">
        <v>475</v>
      </c>
      <c r="F37" s="10">
        <v>0</v>
      </c>
      <c r="G37" s="49">
        <f t="shared" si="0"/>
        <v>0.60050568900126422</v>
      </c>
      <c r="H37" s="5">
        <f t="shared" si="1"/>
        <v>0</v>
      </c>
      <c r="I37" s="4" t="s">
        <v>1698</v>
      </c>
    </row>
    <row r="38" spans="1:9" x14ac:dyDescent="0.25">
      <c r="A38" s="10">
        <v>82</v>
      </c>
      <c r="B38" s="10" t="s">
        <v>348</v>
      </c>
      <c r="C38" s="14" t="s">
        <v>1106</v>
      </c>
      <c r="D38" s="10">
        <v>301</v>
      </c>
      <c r="E38" s="10">
        <v>121</v>
      </c>
      <c r="F38" s="10">
        <v>0</v>
      </c>
      <c r="G38" s="49">
        <f t="shared" si="0"/>
        <v>0.4019933554817276</v>
      </c>
      <c r="H38" s="5">
        <f t="shared" si="1"/>
        <v>0</v>
      </c>
      <c r="I38" s="4" t="s">
        <v>1698</v>
      </c>
    </row>
    <row r="39" spans="1:9" x14ac:dyDescent="0.25">
      <c r="A39" s="10">
        <v>68</v>
      </c>
      <c r="B39" s="10" t="s">
        <v>348</v>
      </c>
      <c r="C39" s="14" t="s">
        <v>1116</v>
      </c>
      <c r="D39" s="10">
        <v>443</v>
      </c>
      <c r="E39" s="10">
        <v>28</v>
      </c>
      <c r="F39" s="10">
        <v>0</v>
      </c>
      <c r="G39" s="49">
        <f t="shared" si="0"/>
        <v>6.320541760722348E-2</v>
      </c>
      <c r="H39" s="5">
        <f t="shared" si="1"/>
        <v>0</v>
      </c>
      <c r="I39" s="4" t="s">
        <v>1698</v>
      </c>
    </row>
    <row r="40" spans="1:9" x14ac:dyDescent="0.25">
      <c r="A40" s="10">
        <v>74</v>
      </c>
      <c r="B40" s="10" t="s">
        <v>348</v>
      </c>
      <c r="C40" s="14" t="s">
        <v>1095</v>
      </c>
      <c r="D40" s="10">
        <v>574</v>
      </c>
      <c r="E40" s="10">
        <v>16</v>
      </c>
      <c r="F40" s="10">
        <v>0</v>
      </c>
      <c r="G40" s="49">
        <f t="shared" si="0"/>
        <v>2.7874564459930314E-2</v>
      </c>
      <c r="H40" s="5">
        <f t="shared" si="1"/>
        <v>0</v>
      </c>
      <c r="I40" s="4" t="s">
        <v>1698</v>
      </c>
    </row>
    <row r="41" spans="1:9" x14ac:dyDescent="0.25">
      <c r="A41" s="10">
        <v>72</v>
      </c>
      <c r="B41" s="10" t="s">
        <v>348</v>
      </c>
      <c r="C41" s="14" t="s">
        <v>1088</v>
      </c>
      <c r="D41" s="10">
        <v>501</v>
      </c>
      <c r="E41" s="10">
        <v>12</v>
      </c>
      <c r="F41" s="10">
        <v>0</v>
      </c>
      <c r="G41" s="49">
        <f t="shared" si="0"/>
        <v>2.3952095808383235E-2</v>
      </c>
      <c r="H41" s="5">
        <f t="shared" si="1"/>
        <v>0</v>
      </c>
      <c r="I41" s="4" t="s">
        <v>1698</v>
      </c>
    </row>
    <row r="42" spans="1:9" x14ac:dyDescent="0.25">
      <c r="A42" s="10">
        <v>92</v>
      </c>
      <c r="B42" s="10" t="s">
        <v>348</v>
      </c>
      <c r="C42" s="14" t="s">
        <v>1097</v>
      </c>
      <c r="D42" s="10">
        <v>203</v>
      </c>
      <c r="E42" s="10">
        <v>2</v>
      </c>
      <c r="F42" s="10">
        <v>0</v>
      </c>
      <c r="G42" s="49">
        <f t="shared" si="0"/>
        <v>9.852216748768473E-3</v>
      </c>
      <c r="H42" s="5">
        <f t="shared" si="1"/>
        <v>0</v>
      </c>
      <c r="I42" s="4" t="s">
        <v>1698</v>
      </c>
    </row>
    <row r="43" spans="1:9" x14ac:dyDescent="0.25">
      <c r="A43" s="10">
        <v>96</v>
      </c>
      <c r="B43" s="10" t="s">
        <v>348</v>
      </c>
      <c r="C43" s="14" t="s">
        <v>1105</v>
      </c>
      <c r="D43" s="10">
        <v>249</v>
      </c>
      <c r="E43" s="10">
        <v>2</v>
      </c>
      <c r="F43" s="10">
        <v>0</v>
      </c>
      <c r="G43" s="49">
        <f t="shared" si="0"/>
        <v>8.0321285140562242E-3</v>
      </c>
      <c r="H43" s="5">
        <f t="shared" si="1"/>
        <v>0</v>
      </c>
      <c r="I43" s="4" t="s">
        <v>1698</v>
      </c>
    </row>
    <row r="44" spans="1:9" x14ac:dyDescent="0.25">
      <c r="A44" s="10">
        <v>89</v>
      </c>
      <c r="B44" s="10" t="s">
        <v>348</v>
      </c>
      <c r="C44" s="14" t="s">
        <v>1111</v>
      </c>
      <c r="D44" s="10">
        <v>614</v>
      </c>
      <c r="E44" s="10">
        <v>4</v>
      </c>
      <c r="F44" s="10">
        <v>0</v>
      </c>
      <c r="G44" s="49">
        <f t="shared" si="0"/>
        <v>6.5146579804560263E-3</v>
      </c>
      <c r="H44" s="5">
        <f t="shared" si="1"/>
        <v>0</v>
      </c>
      <c r="I44" s="4" t="s">
        <v>1698</v>
      </c>
    </row>
    <row r="45" spans="1:9" x14ac:dyDescent="0.25">
      <c r="A45" s="10">
        <v>93</v>
      </c>
      <c r="B45" s="10" t="s">
        <v>348</v>
      </c>
      <c r="C45" s="14" t="s">
        <v>1094</v>
      </c>
      <c r="D45" s="10">
        <v>639</v>
      </c>
      <c r="E45" s="10">
        <v>3</v>
      </c>
      <c r="F45" s="10">
        <v>0</v>
      </c>
      <c r="G45" s="49">
        <f t="shared" si="0"/>
        <v>4.6948356807511738E-3</v>
      </c>
      <c r="H45" s="5">
        <f t="shared" si="1"/>
        <v>0</v>
      </c>
      <c r="I45" s="4" t="s">
        <v>1698</v>
      </c>
    </row>
    <row r="46" spans="1:9" x14ac:dyDescent="0.25">
      <c r="A46" s="10">
        <v>65</v>
      </c>
      <c r="B46" s="10" t="s">
        <v>348</v>
      </c>
      <c r="C46" s="14" t="s">
        <v>1115</v>
      </c>
      <c r="D46" s="10">
        <v>878</v>
      </c>
      <c r="E46" s="10">
        <v>4</v>
      </c>
      <c r="F46" s="10">
        <v>0</v>
      </c>
      <c r="G46" s="49">
        <f t="shared" si="0"/>
        <v>4.5558086560364463E-3</v>
      </c>
      <c r="H46" s="5">
        <f t="shared" si="1"/>
        <v>0</v>
      </c>
      <c r="I46" s="4" t="s">
        <v>1698</v>
      </c>
    </row>
    <row r="47" spans="1:9" x14ac:dyDescent="0.25">
      <c r="A47" s="10">
        <v>83</v>
      </c>
      <c r="B47" s="10" t="s">
        <v>348</v>
      </c>
      <c r="C47" s="14" t="s">
        <v>1104</v>
      </c>
      <c r="D47" s="10">
        <v>566</v>
      </c>
      <c r="E47" s="10">
        <v>2</v>
      </c>
      <c r="F47" s="10">
        <v>0</v>
      </c>
      <c r="G47" s="49">
        <f t="shared" si="0"/>
        <v>3.5335689045936395E-3</v>
      </c>
      <c r="H47" s="5">
        <f t="shared" si="1"/>
        <v>0</v>
      </c>
      <c r="I47" s="4" t="s">
        <v>1698</v>
      </c>
    </row>
    <row r="48" spans="1:9" x14ac:dyDescent="0.25">
      <c r="A48" s="10">
        <v>95</v>
      </c>
      <c r="B48" s="10" t="s">
        <v>348</v>
      </c>
      <c r="C48" s="14" t="s">
        <v>1122</v>
      </c>
      <c r="D48" s="10">
        <v>288</v>
      </c>
      <c r="E48" s="10">
        <v>1</v>
      </c>
      <c r="F48" s="10">
        <v>0</v>
      </c>
      <c r="G48" s="49">
        <f t="shared" si="0"/>
        <v>3.472222222222222E-3</v>
      </c>
      <c r="H48" s="5">
        <f t="shared" si="1"/>
        <v>0</v>
      </c>
      <c r="I48" s="4" t="s">
        <v>1698</v>
      </c>
    </row>
    <row r="49" spans="1:9" x14ac:dyDescent="0.25">
      <c r="A49" s="10">
        <v>80</v>
      </c>
      <c r="B49" s="10" t="s">
        <v>348</v>
      </c>
      <c r="C49" s="14" t="s">
        <v>1107</v>
      </c>
      <c r="D49" s="10">
        <v>594</v>
      </c>
      <c r="E49" s="10">
        <v>2</v>
      </c>
      <c r="F49" s="10">
        <v>0</v>
      </c>
      <c r="G49" s="49">
        <f t="shared" si="0"/>
        <v>3.3670033670033669E-3</v>
      </c>
      <c r="H49" s="5">
        <f t="shared" si="1"/>
        <v>0</v>
      </c>
      <c r="I49" s="4" t="s">
        <v>1698</v>
      </c>
    </row>
    <row r="50" spans="1:9" x14ac:dyDescent="0.25">
      <c r="A50" s="10">
        <v>97</v>
      </c>
      <c r="B50" s="10" t="s">
        <v>348</v>
      </c>
      <c r="C50" s="14" t="s">
        <v>1096</v>
      </c>
      <c r="D50" s="10">
        <v>400</v>
      </c>
      <c r="E50" s="10">
        <v>1</v>
      </c>
      <c r="F50" s="10">
        <v>0</v>
      </c>
      <c r="G50" s="49">
        <f t="shared" si="0"/>
        <v>2.5000000000000001E-3</v>
      </c>
      <c r="H50" s="5">
        <f t="shared" si="1"/>
        <v>0</v>
      </c>
      <c r="I50" s="4" t="s">
        <v>1698</v>
      </c>
    </row>
    <row r="51" spans="1:9" x14ac:dyDescent="0.25">
      <c r="A51" s="10">
        <v>67</v>
      </c>
      <c r="B51" s="10" t="s">
        <v>348</v>
      </c>
      <c r="C51" s="14" t="s">
        <v>1112</v>
      </c>
      <c r="D51" s="10">
        <v>691</v>
      </c>
      <c r="E51" s="10">
        <v>1</v>
      </c>
      <c r="F51" s="10">
        <v>0</v>
      </c>
      <c r="G51" s="49">
        <f t="shared" si="0"/>
        <v>1.4471780028943559E-3</v>
      </c>
      <c r="H51" s="5">
        <f t="shared" si="1"/>
        <v>0</v>
      </c>
      <c r="I51" s="4" t="s">
        <v>1698</v>
      </c>
    </row>
    <row r="52" spans="1:9" x14ac:dyDescent="0.25">
      <c r="A52" s="10">
        <v>61</v>
      </c>
      <c r="B52" s="10" t="s">
        <v>348</v>
      </c>
      <c r="C52" s="14" t="s">
        <v>1120</v>
      </c>
      <c r="D52" s="10">
        <v>726</v>
      </c>
      <c r="E52" s="10">
        <v>0</v>
      </c>
      <c r="F52" s="10">
        <v>0</v>
      </c>
      <c r="G52" s="49">
        <f t="shared" si="0"/>
        <v>0</v>
      </c>
      <c r="H52" s="5">
        <f t="shared" si="1"/>
        <v>0</v>
      </c>
      <c r="I52" s="4" t="s">
        <v>1698</v>
      </c>
    </row>
    <row r="53" spans="1:9" x14ac:dyDescent="0.25">
      <c r="A53" s="10">
        <v>62</v>
      </c>
      <c r="B53" s="10" t="s">
        <v>348</v>
      </c>
      <c r="C53" s="14" t="s">
        <v>1102</v>
      </c>
      <c r="D53" s="10">
        <v>818</v>
      </c>
      <c r="E53" s="10">
        <v>0</v>
      </c>
      <c r="F53" s="10">
        <v>0</v>
      </c>
      <c r="G53" s="49">
        <f t="shared" si="0"/>
        <v>0</v>
      </c>
      <c r="H53" s="5">
        <f t="shared" si="1"/>
        <v>0</v>
      </c>
      <c r="I53" s="4" t="s">
        <v>1698</v>
      </c>
    </row>
    <row r="54" spans="1:9" x14ac:dyDescent="0.25">
      <c r="A54" s="10">
        <v>64</v>
      </c>
      <c r="B54" s="10" t="s">
        <v>348</v>
      </c>
      <c r="C54" s="14" t="s">
        <v>1108</v>
      </c>
      <c r="D54" s="10">
        <v>468</v>
      </c>
      <c r="E54" s="10">
        <v>0</v>
      </c>
      <c r="F54" s="10">
        <v>0</v>
      </c>
      <c r="G54" s="49">
        <f t="shared" si="0"/>
        <v>0</v>
      </c>
      <c r="H54" s="5">
        <f t="shared" si="1"/>
        <v>0</v>
      </c>
      <c r="I54" s="4" t="s">
        <v>1698</v>
      </c>
    </row>
    <row r="55" spans="1:9" x14ac:dyDescent="0.25">
      <c r="A55" s="10">
        <v>69</v>
      </c>
      <c r="B55" s="10" t="s">
        <v>348</v>
      </c>
      <c r="C55" s="14" t="s">
        <v>1117</v>
      </c>
      <c r="D55" s="10">
        <v>1092</v>
      </c>
      <c r="E55" s="10">
        <v>0</v>
      </c>
      <c r="F55" s="10">
        <v>0</v>
      </c>
      <c r="G55" s="49">
        <f t="shared" si="0"/>
        <v>0</v>
      </c>
      <c r="H55" s="5">
        <f t="shared" si="1"/>
        <v>0</v>
      </c>
      <c r="I55" s="4" t="s">
        <v>1698</v>
      </c>
    </row>
    <row r="56" spans="1:9" x14ac:dyDescent="0.25">
      <c r="A56" s="10">
        <v>70</v>
      </c>
      <c r="B56" s="10" t="s">
        <v>348</v>
      </c>
      <c r="C56" s="14" t="s">
        <v>1093</v>
      </c>
      <c r="D56" s="10">
        <v>538</v>
      </c>
      <c r="E56" s="10">
        <v>0</v>
      </c>
      <c r="F56" s="10">
        <v>0</v>
      </c>
      <c r="G56" s="49">
        <f t="shared" si="0"/>
        <v>0</v>
      </c>
      <c r="H56" s="5">
        <f t="shared" si="1"/>
        <v>0</v>
      </c>
      <c r="I56" s="4" t="s">
        <v>1698</v>
      </c>
    </row>
    <row r="57" spans="1:9" x14ac:dyDescent="0.25">
      <c r="A57" s="10">
        <v>71</v>
      </c>
      <c r="B57" s="10" t="s">
        <v>348</v>
      </c>
      <c r="C57" s="14" t="s">
        <v>1121</v>
      </c>
      <c r="D57" s="10">
        <v>287</v>
      </c>
      <c r="E57" s="10">
        <v>0</v>
      </c>
      <c r="F57" s="10">
        <v>0</v>
      </c>
      <c r="G57" s="49">
        <f t="shared" si="0"/>
        <v>0</v>
      </c>
      <c r="H57" s="5">
        <f t="shared" si="1"/>
        <v>0</v>
      </c>
      <c r="I57" s="4" t="s">
        <v>1698</v>
      </c>
    </row>
    <row r="58" spans="1:9" x14ac:dyDescent="0.25">
      <c r="A58" s="10">
        <v>73</v>
      </c>
      <c r="B58" s="10" t="s">
        <v>348</v>
      </c>
      <c r="C58" s="14" t="s">
        <v>1092</v>
      </c>
      <c r="D58" s="10">
        <v>375</v>
      </c>
      <c r="E58" s="10">
        <v>0</v>
      </c>
      <c r="F58" s="10">
        <v>0</v>
      </c>
      <c r="G58" s="49">
        <f t="shared" si="0"/>
        <v>0</v>
      </c>
      <c r="H58" s="5">
        <f t="shared" si="1"/>
        <v>0</v>
      </c>
      <c r="I58" s="4" t="s">
        <v>1698</v>
      </c>
    </row>
    <row r="59" spans="1:9" x14ac:dyDescent="0.25">
      <c r="A59" s="10">
        <v>78</v>
      </c>
      <c r="B59" s="10" t="s">
        <v>348</v>
      </c>
      <c r="C59" s="14" t="s">
        <v>1118</v>
      </c>
      <c r="D59" s="10">
        <v>400</v>
      </c>
      <c r="E59" s="10">
        <v>0</v>
      </c>
      <c r="F59" s="10">
        <v>0</v>
      </c>
      <c r="G59" s="49">
        <f t="shared" si="0"/>
        <v>0</v>
      </c>
      <c r="H59" s="5">
        <f t="shared" si="1"/>
        <v>0</v>
      </c>
      <c r="I59" s="4" t="s">
        <v>1698</v>
      </c>
    </row>
    <row r="60" spans="1:9" x14ac:dyDescent="0.25">
      <c r="A60" s="10">
        <v>84</v>
      </c>
      <c r="B60" s="10" t="s">
        <v>348</v>
      </c>
      <c r="C60" s="14" t="s">
        <v>1091</v>
      </c>
      <c r="D60" s="10">
        <v>243</v>
      </c>
      <c r="E60" s="10">
        <v>0</v>
      </c>
      <c r="F60" s="10">
        <v>0</v>
      </c>
      <c r="G60" s="49">
        <f t="shared" si="0"/>
        <v>0</v>
      </c>
      <c r="H60" s="5">
        <f t="shared" si="1"/>
        <v>0</v>
      </c>
      <c r="I60" s="4" t="s">
        <v>1698</v>
      </c>
    </row>
    <row r="61" spans="1:9" x14ac:dyDescent="0.25">
      <c r="A61" s="10">
        <v>85</v>
      </c>
      <c r="B61" s="10" t="s">
        <v>348</v>
      </c>
      <c r="C61" s="14" t="s">
        <v>1098</v>
      </c>
      <c r="D61" s="10">
        <v>388</v>
      </c>
      <c r="E61" s="10">
        <v>0</v>
      </c>
      <c r="F61" s="10">
        <v>0</v>
      </c>
      <c r="G61" s="49">
        <f t="shared" si="0"/>
        <v>0</v>
      </c>
      <c r="H61" s="5">
        <f t="shared" si="1"/>
        <v>0</v>
      </c>
      <c r="I61" s="4" t="s">
        <v>1698</v>
      </c>
    </row>
    <row r="62" spans="1:9" x14ac:dyDescent="0.25">
      <c r="A62" s="10">
        <v>86</v>
      </c>
      <c r="B62" s="10" t="s">
        <v>348</v>
      </c>
      <c r="C62" s="14" t="s">
        <v>1109</v>
      </c>
      <c r="D62" s="10">
        <v>400</v>
      </c>
      <c r="E62" s="10">
        <v>0</v>
      </c>
      <c r="F62" s="10">
        <v>0</v>
      </c>
      <c r="G62" s="49">
        <f t="shared" si="0"/>
        <v>0</v>
      </c>
      <c r="H62" s="5">
        <f t="shared" si="1"/>
        <v>0</v>
      </c>
      <c r="I62" s="4" t="s">
        <v>1698</v>
      </c>
    </row>
    <row r="63" spans="1:9" x14ac:dyDescent="0.25">
      <c r="A63" s="10">
        <v>88</v>
      </c>
      <c r="B63" s="10" t="s">
        <v>348</v>
      </c>
      <c r="C63" s="14" t="s">
        <v>1089</v>
      </c>
      <c r="D63" s="10">
        <v>382</v>
      </c>
      <c r="E63" s="10">
        <v>0</v>
      </c>
      <c r="F63" s="10">
        <v>0</v>
      </c>
      <c r="G63" s="49">
        <f t="shared" si="0"/>
        <v>0</v>
      </c>
      <c r="H63" s="5">
        <f t="shared" si="1"/>
        <v>0</v>
      </c>
      <c r="I63" s="4" t="s">
        <v>1698</v>
      </c>
    </row>
    <row r="64" spans="1:9" x14ac:dyDescent="0.25">
      <c r="A64" s="10">
        <v>90</v>
      </c>
      <c r="B64" s="10" t="s">
        <v>348</v>
      </c>
      <c r="C64" s="14" t="s">
        <v>1103</v>
      </c>
      <c r="D64" s="10">
        <v>630</v>
      </c>
      <c r="E64" s="10">
        <v>0</v>
      </c>
      <c r="F64" s="10">
        <v>0</v>
      </c>
      <c r="G64" s="49">
        <f t="shared" si="0"/>
        <v>0</v>
      </c>
      <c r="H64" s="5">
        <f t="shared" si="1"/>
        <v>0</v>
      </c>
      <c r="I64" s="4" t="s">
        <v>1698</v>
      </c>
    </row>
    <row r="65" spans="1:9" x14ac:dyDescent="0.25">
      <c r="A65" s="10">
        <v>542</v>
      </c>
      <c r="B65" s="10" t="s">
        <v>387</v>
      </c>
      <c r="C65" s="14" t="s">
        <v>1125</v>
      </c>
      <c r="D65" s="10">
        <v>681</v>
      </c>
      <c r="E65" s="10">
        <v>495</v>
      </c>
      <c r="F65" s="10">
        <v>0</v>
      </c>
      <c r="G65" s="49">
        <f t="shared" si="0"/>
        <v>0.72687224669603523</v>
      </c>
      <c r="H65" s="5">
        <f t="shared" si="1"/>
        <v>0</v>
      </c>
      <c r="I65" s="4" t="s">
        <v>1698</v>
      </c>
    </row>
    <row r="66" spans="1:9" x14ac:dyDescent="0.25">
      <c r="A66" s="10">
        <v>545</v>
      </c>
      <c r="B66" s="10" t="s">
        <v>387</v>
      </c>
      <c r="C66" s="14" t="s">
        <v>1128</v>
      </c>
      <c r="D66" s="10">
        <v>885</v>
      </c>
      <c r="E66" s="10">
        <v>579</v>
      </c>
      <c r="F66" s="10">
        <v>0</v>
      </c>
      <c r="G66" s="49">
        <f t="shared" si="0"/>
        <v>0.65423728813559323</v>
      </c>
      <c r="H66" s="5">
        <f t="shared" si="1"/>
        <v>0</v>
      </c>
      <c r="I66" s="4" t="s">
        <v>1698</v>
      </c>
    </row>
    <row r="67" spans="1:9" x14ac:dyDescent="0.25">
      <c r="A67" s="10">
        <v>551</v>
      </c>
      <c r="B67" s="10" t="s">
        <v>387</v>
      </c>
      <c r="C67" s="14" t="s">
        <v>1135</v>
      </c>
      <c r="D67" s="10">
        <v>1067</v>
      </c>
      <c r="E67" s="10">
        <v>695</v>
      </c>
      <c r="F67" s="10">
        <v>0</v>
      </c>
      <c r="G67" s="49">
        <f t="shared" si="0"/>
        <v>0.65135895032802249</v>
      </c>
      <c r="H67" s="5">
        <f t="shared" si="1"/>
        <v>0</v>
      </c>
      <c r="I67" s="4" t="s">
        <v>1698</v>
      </c>
    </row>
    <row r="68" spans="1:9" x14ac:dyDescent="0.25">
      <c r="A68" s="10">
        <v>553</v>
      </c>
      <c r="B68" s="10" t="s">
        <v>387</v>
      </c>
      <c r="C68" s="14" t="s">
        <v>1126</v>
      </c>
      <c r="D68" s="10">
        <v>520</v>
      </c>
      <c r="E68" s="10">
        <v>297</v>
      </c>
      <c r="F68" s="10">
        <v>0</v>
      </c>
      <c r="G68" s="49">
        <f t="shared" ref="G68:G131" si="2">E68/D68</f>
        <v>0.57115384615384612</v>
      </c>
      <c r="H68" s="5">
        <f t="shared" ref="H68:H131" si="3">F68/D68</f>
        <v>0</v>
      </c>
      <c r="I68" s="4" t="s">
        <v>1698</v>
      </c>
    </row>
    <row r="69" spans="1:9" x14ac:dyDescent="0.25">
      <c r="A69" s="10">
        <v>548</v>
      </c>
      <c r="B69" s="10" t="s">
        <v>387</v>
      </c>
      <c r="C69" s="14" t="s">
        <v>1127</v>
      </c>
      <c r="D69" s="10">
        <v>423</v>
      </c>
      <c r="E69" s="10">
        <v>212</v>
      </c>
      <c r="F69" s="10">
        <v>0</v>
      </c>
      <c r="G69" s="49">
        <f t="shared" si="2"/>
        <v>0.50118203309692666</v>
      </c>
      <c r="H69" s="5">
        <f t="shared" si="3"/>
        <v>0</v>
      </c>
      <c r="I69" s="4" t="s">
        <v>1698</v>
      </c>
    </row>
    <row r="70" spans="1:9" x14ac:dyDescent="0.25">
      <c r="A70" s="10">
        <v>558</v>
      </c>
      <c r="B70" s="10" t="s">
        <v>407</v>
      </c>
      <c r="C70" s="14" t="s">
        <v>1151</v>
      </c>
      <c r="D70" s="10">
        <v>1169</v>
      </c>
      <c r="E70" s="10">
        <v>788</v>
      </c>
      <c r="F70" s="10">
        <v>0</v>
      </c>
      <c r="G70" s="49">
        <f t="shared" si="2"/>
        <v>0.67408041060735668</v>
      </c>
      <c r="H70" s="5">
        <f t="shared" si="3"/>
        <v>0</v>
      </c>
      <c r="I70" s="4" t="s">
        <v>1698</v>
      </c>
    </row>
    <row r="71" spans="1:9" x14ac:dyDescent="0.25">
      <c r="A71" s="10">
        <v>562</v>
      </c>
      <c r="B71" s="10" t="s">
        <v>407</v>
      </c>
      <c r="C71" s="14" t="s">
        <v>1141</v>
      </c>
      <c r="D71" s="10">
        <v>897</v>
      </c>
      <c r="E71" s="10">
        <v>553</v>
      </c>
      <c r="F71" s="10">
        <v>0</v>
      </c>
      <c r="G71" s="49">
        <f t="shared" si="2"/>
        <v>0.6164994425863991</v>
      </c>
      <c r="H71" s="5">
        <f t="shared" si="3"/>
        <v>0</v>
      </c>
      <c r="I71" s="4" t="s">
        <v>1698</v>
      </c>
    </row>
    <row r="72" spans="1:9" x14ac:dyDescent="0.25">
      <c r="A72" s="10">
        <v>569</v>
      </c>
      <c r="B72" s="10" t="s">
        <v>407</v>
      </c>
      <c r="C72" s="14" t="s">
        <v>1158</v>
      </c>
      <c r="D72" s="10">
        <v>1451</v>
      </c>
      <c r="E72" s="10">
        <v>885</v>
      </c>
      <c r="F72" s="10">
        <v>0</v>
      </c>
      <c r="G72" s="49">
        <f t="shared" si="2"/>
        <v>0.60992419021364574</v>
      </c>
      <c r="H72" s="5">
        <f t="shared" si="3"/>
        <v>0</v>
      </c>
      <c r="I72" s="4" t="s">
        <v>1698</v>
      </c>
    </row>
    <row r="73" spans="1:9" x14ac:dyDescent="0.25">
      <c r="A73" s="10">
        <v>559</v>
      </c>
      <c r="B73" s="10" t="s">
        <v>407</v>
      </c>
      <c r="C73" s="14" t="s">
        <v>1148</v>
      </c>
      <c r="D73" s="10">
        <v>803</v>
      </c>
      <c r="E73" s="10">
        <v>465</v>
      </c>
      <c r="F73" s="10">
        <v>0</v>
      </c>
      <c r="G73" s="49">
        <f t="shared" si="2"/>
        <v>0.57907845579078454</v>
      </c>
      <c r="H73" s="5">
        <f t="shared" si="3"/>
        <v>0</v>
      </c>
      <c r="I73" s="4" t="s">
        <v>1698</v>
      </c>
    </row>
    <row r="74" spans="1:9" x14ac:dyDescent="0.25">
      <c r="A74" s="10">
        <v>563</v>
      </c>
      <c r="B74" s="10" t="s">
        <v>407</v>
      </c>
      <c r="C74" s="14" t="s">
        <v>1155</v>
      </c>
      <c r="D74" s="10">
        <v>1163</v>
      </c>
      <c r="E74" s="10">
        <v>659</v>
      </c>
      <c r="F74" s="10">
        <v>0</v>
      </c>
      <c r="G74" s="49">
        <f t="shared" si="2"/>
        <v>0.56663800515907137</v>
      </c>
      <c r="H74" s="5">
        <f t="shared" si="3"/>
        <v>0</v>
      </c>
      <c r="I74" s="4" t="s">
        <v>1698</v>
      </c>
    </row>
    <row r="75" spans="1:9" x14ac:dyDescent="0.25">
      <c r="A75" s="10">
        <v>580</v>
      </c>
      <c r="B75" s="10" t="s">
        <v>407</v>
      </c>
      <c r="C75" s="14" t="s">
        <v>1143</v>
      </c>
      <c r="D75" s="10">
        <v>1120</v>
      </c>
      <c r="E75" s="10">
        <v>517</v>
      </c>
      <c r="F75" s="10">
        <v>0</v>
      </c>
      <c r="G75" s="49">
        <f t="shared" si="2"/>
        <v>0.46160714285714288</v>
      </c>
      <c r="H75" s="5">
        <f t="shared" si="3"/>
        <v>0</v>
      </c>
      <c r="I75" s="4" t="s">
        <v>1698</v>
      </c>
    </row>
    <row r="76" spans="1:9" x14ac:dyDescent="0.25">
      <c r="A76" s="10">
        <v>578</v>
      </c>
      <c r="B76" s="10" t="s">
        <v>407</v>
      </c>
      <c r="C76" s="14" t="s">
        <v>1156</v>
      </c>
      <c r="D76" s="10">
        <v>485</v>
      </c>
      <c r="E76" s="10">
        <v>209</v>
      </c>
      <c r="F76" s="10">
        <v>0</v>
      </c>
      <c r="G76" s="49">
        <f t="shared" si="2"/>
        <v>0.43092783505154642</v>
      </c>
      <c r="H76" s="5">
        <f t="shared" si="3"/>
        <v>0</v>
      </c>
      <c r="I76" s="4" t="s">
        <v>1698</v>
      </c>
    </row>
    <row r="77" spans="1:9" x14ac:dyDescent="0.25">
      <c r="A77" s="10">
        <v>566</v>
      </c>
      <c r="B77" s="10" t="s">
        <v>407</v>
      </c>
      <c r="C77" s="14" t="s">
        <v>1152</v>
      </c>
      <c r="D77" s="10">
        <v>508</v>
      </c>
      <c r="E77" s="10">
        <v>10</v>
      </c>
      <c r="F77" s="10">
        <v>0</v>
      </c>
      <c r="G77" s="49">
        <f t="shared" si="2"/>
        <v>1.968503937007874E-2</v>
      </c>
      <c r="H77" s="5">
        <f t="shared" si="3"/>
        <v>0</v>
      </c>
      <c r="I77" s="4" t="s">
        <v>1698</v>
      </c>
    </row>
    <row r="78" spans="1:9" x14ac:dyDescent="0.25">
      <c r="A78" s="10">
        <v>579</v>
      </c>
      <c r="B78" s="10" t="s">
        <v>407</v>
      </c>
      <c r="C78" s="14" t="s">
        <v>1161</v>
      </c>
      <c r="D78" s="10">
        <v>1016</v>
      </c>
      <c r="E78" s="10">
        <v>15</v>
      </c>
      <c r="F78" s="10">
        <v>0</v>
      </c>
      <c r="G78" s="49">
        <f t="shared" si="2"/>
        <v>1.4763779527559055E-2</v>
      </c>
      <c r="H78" s="5">
        <f t="shared" si="3"/>
        <v>0</v>
      </c>
      <c r="I78" s="4" t="s">
        <v>1698</v>
      </c>
    </row>
    <row r="79" spans="1:9" x14ac:dyDescent="0.25">
      <c r="A79" s="10">
        <v>568</v>
      </c>
      <c r="B79" s="10" t="s">
        <v>407</v>
      </c>
      <c r="C79" s="14" t="s">
        <v>945</v>
      </c>
      <c r="D79" s="10">
        <v>792</v>
      </c>
      <c r="E79" s="10">
        <v>5</v>
      </c>
      <c r="F79" s="10">
        <v>0</v>
      </c>
      <c r="G79" s="49">
        <f t="shared" si="2"/>
        <v>6.313131313131313E-3</v>
      </c>
      <c r="H79" s="5">
        <f t="shared" si="3"/>
        <v>0</v>
      </c>
      <c r="I79" s="4" t="s">
        <v>1698</v>
      </c>
    </row>
    <row r="80" spans="1:9" x14ac:dyDescent="0.25">
      <c r="A80" s="10">
        <v>571</v>
      </c>
      <c r="B80" s="10" t="s">
        <v>407</v>
      </c>
      <c r="C80" s="14" t="s">
        <v>1164</v>
      </c>
      <c r="D80" s="10">
        <v>842</v>
      </c>
      <c r="E80" s="10">
        <v>5</v>
      </c>
      <c r="F80" s="10">
        <v>0</v>
      </c>
      <c r="G80" s="49">
        <f t="shared" si="2"/>
        <v>5.9382422802850355E-3</v>
      </c>
      <c r="H80" s="5">
        <f t="shared" si="3"/>
        <v>0</v>
      </c>
      <c r="I80" s="4" t="s">
        <v>1698</v>
      </c>
    </row>
    <row r="81" spans="1:9" x14ac:dyDescent="0.25">
      <c r="A81" s="10">
        <v>582</v>
      </c>
      <c r="B81" s="10" t="s">
        <v>407</v>
      </c>
      <c r="C81" s="14" t="s">
        <v>1140</v>
      </c>
      <c r="D81" s="10">
        <v>699</v>
      </c>
      <c r="E81" s="10">
        <v>4</v>
      </c>
      <c r="F81" s="10">
        <v>0</v>
      </c>
      <c r="G81" s="49">
        <f t="shared" si="2"/>
        <v>5.7224606580829757E-3</v>
      </c>
      <c r="H81" s="5">
        <f t="shared" si="3"/>
        <v>0</v>
      </c>
      <c r="I81" s="4" t="s">
        <v>1698</v>
      </c>
    </row>
    <row r="82" spans="1:9" x14ac:dyDescent="0.25">
      <c r="A82" s="10">
        <v>570</v>
      </c>
      <c r="B82" s="10" t="s">
        <v>407</v>
      </c>
      <c r="C82" s="14" t="s">
        <v>1163</v>
      </c>
      <c r="D82" s="10">
        <v>943</v>
      </c>
      <c r="E82" s="10">
        <v>1</v>
      </c>
      <c r="F82" s="10">
        <v>0</v>
      </c>
      <c r="G82" s="49">
        <f t="shared" si="2"/>
        <v>1.0604453870625664E-3</v>
      </c>
      <c r="H82" s="5">
        <f t="shared" si="3"/>
        <v>0</v>
      </c>
      <c r="I82" s="4" t="s">
        <v>1698</v>
      </c>
    </row>
    <row r="83" spans="1:9" x14ac:dyDescent="0.25">
      <c r="A83" s="10">
        <v>567</v>
      </c>
      <c r="B83" s="10" t="s">
        <v>407</v>
      </c>
      <c r="C83" s="14" t="s">
        <v>1157</v>
      </c>
      <c r="D83" s="10">
        <v>633</v>
      </c>
      <c r="E83" s="10">
        <v>0</v>
      </c>
      <c r="F83" s="10">
        <v>0</v>
      </c>
      <c r="G83" s="49">
        <f t="shared" si="2"/>
        <v>0</v>
      </c>
      <c r="H83" s="5">
        <f t="shared" si="3"/>
        <v>0</v>
      </c>
      <c r="I83" s="4" t="s">
        <v>1698</v>
      </c>
    </row>
    <row r="84" spans="1:9" x14ac:dyDescent="0.25">
      <c r="A84" s="10">
        <v>591</v>
      </c>
      <c r="B84" s="10" t="s">
        <v>464</v>
      </c>
      <c r="C84" s="14" t="s">
        <v>1190</v>
      </c>
      <c r="D84" s="10">
        <v>1564</v>
      </c>
      <c r="E84" s="10">
        <v>955</v>
      </c>
      <c r="F84" s="10">
        <v>0</v>
      </c>
      <c r="G84" s="49">
        <f t="shared" si="2"/>
        <v>0.61061381074168797</v>
      </c>
      <c r="H84" s="5">
        <f t="shared" si="3"/>
        <v>0</v>
      </c>
      <c r="I84" s="4" t="s">
        <v>1698</v>
      </c>
    </row>
    <row r="85" spans="1:9" x14ac:dyDescent="0.25">
      <c r="A85" s="10">
        <v>588</v>
      </c>
      <c r="B85" s="10" t="s">
        <v>464</v>
      </c>
      <c r="C85" s="14" t="s">
        <v>1195</v>
      </c>
      <c r="D85" s="10">
        <v>1062</v>
      </c>
      <c r="E85" s="10">
        <v>490</v>
      </c>
      <c r="F85" s="10">
        <v>0</v>
      </c>
      <c r="G85" s="49">
        <f t="shared" si="2"/>
        <v>0.46139359698681731</v>
      </c>
      <c r="H85" s="5">
        <f t="shared" si="3"/>
        <v>0</v>
      </c>
      <c r="I85" s="4" t="s">
        <v>1698</v>
      </c>
    </row>
    <row r="86" spans="1:9" x14ac:dyDescent="0.25">
      <c r="A86" s="10">
        <v>601</v>
      </c>
      <c r="B86" s="10" t="s">
        <v>464</v>
      </c>
      <c r="C86" s="14" t="s">
        <v>913</v>
      </c>
      <c r="D86" s="10">
        <v>759</v>
      </c>
      <c r="E86" s="10">
        <v>299</v>
      </c>
      <c r="F86" s="10">
        <v>0</v>
      </c>
      <c r="G86" s="49">
        <f t="shared" si="2"/>
        <v>0.39393939393939392</v>
      </c>
      <c r="H86" s="5">
        <f t="shared" si="3"/>
        <v>0</v>
      </c>
      <c r="I86" s="4" t="s">
        <v>1698</v>
      </c>
    </row>
    <row r="87" spans="1:9" x14ac:dyDescent="0.25">
      <c r="A87" s="10">
        <v>594</v>
      </c>
      <c r="B87" s="10" t="s">
        <v>464</v>
      </c>
      <c r="C87" s="14" t="s">
        <v>1192</v>
      </c>
      <c r="D87" s="10">
        <v>799</v>
      </c>
      <c r="E87" s="10">
        <v>264</v>
      </c>
      <c r="F87" s="10">
        <v>0</v>
      </c>
      <c r="G87" s="49">
        <f t="shared" si="2"/>
        <v>0.33041301627033792</v>
      </c>
      <c r="H87" s="5">
        <f t="shared" si="3"/>
        <v>0</v>
      </c>
      <c r="I87" s="4" t="s">
        <v>1698</v>
      </c>
    </row>
    <row r="88" spans="1:9" x14ac:dyDescent="0.25">
      <c r="A88" s="10">
        <v>593</v>
      </c>
      <c r="B88" s="10" t="s">
        <v>464</v>
      </c>
      <c r="C88" s="14" t="s">
        <v>1199</v>
      </c>
      <c r="D88" s="10">
        <v>194</v>
      </c>
      <c r="E88" s="10">
        <v>63</v>
      </c>
      <c r="F88" s="10">
        <v>0</v>
      </c>
      <c r="G88" s="49">
        <f t="shared" si="2"/>
        <v>0.32474226804123713</v>
      </c>
      <c r="H88" s="5">
        <f t="shared" si="3"/>
        <v>0</v>
      </c>
      <c r="I88" s="4" t="s">
        <v>1698</v>
      </c>
    </row>
    <row r="89" spans="1:9" x14ac:dyDescent="0.25">
      <c r="A89" s="10">
        <v>596</v>
      </c>
      <c r="B89" s="10" t="s">
        <v>464</v>
      </c>
      <c r="C89" s="14" t="s">
        <v>1193</v>
      </c>
      <c r="D89" s="10">
        <v>913</v>
      </c>
      <c r="E89" s="10">
        <v>295</v>
      </c>
      <c r="F89" s="10">
        <v>0</v>
      </c>
      <c r="G89" s="49">
        <f t="shared" si="2"/>
        <v>0.32311062431544357</v>
      </c>
      <c r="H89" s="5">
        <f t="shared" si="3"/>
        <v>0</v>
      </c>
      <c r="I89" s="4" t="s">
        <v>1698</v>
      </c>
    </row>
    <row r="90" spans="1:9" x14ac:dyDescent="0.25">
      <c r="A90" s="10">
        <v>587</v>
      </c>
      <c r="B90" s="10" t="s">
        <v>464</v>
      </c>
      <c r="C90" s="14" t="s">
        <v>1191</v>
      </c>
      <c r="D90" s="10">
        <v>192</v>
      </c>
      <c r="E90" s="10">
        <v>30</v>
      </c>
      <c r="F90" s="10">
        <v>0</v>
      </c>
      <c r="G90" s="49">
        <f t="shared" si="2"/>
        <v>0.15625</v>
      </c>
      <c r="H90" s="5">
        <f t="shared" si="3"/>
        <v>0</v>
      </c>
      <c r="I90" s="4" t="s">
        <v>1698</v>
      </c>
    </row>
    <row r="91" spans="1:9" x14ac:dyDescent="0.25">
      <c r="A91" s="10">
        <v>592</v>
      </c>
      <c r="B91" s="10" t="s">
        <v>464</v>
      </c>
      <c r="C91" s="14" t="s">
        <v>1198</v>
      </c>
      <c r="D91" s="10">
        <v>524</v>
      </c>
      <c r="E91" s="10">
        <v>77</v>
      </c>
      <c r="F91" s="10">
        <v>0</v>
      </c>
      <c r="G91" s="49">
        <f t="shared" si="2"/>
        <v>0.14694656488549618</v>
      </c>
      <c r="H91" s="5">
        <f t="shared" si="3"/>
        <v>0</v>
      </c>
      <c r="I91" s="4" t="s">
        <v>1698</v>
      </c>
    </row>
    <row r="92" spans="1:9" x14ac:dyDescent="0.25">
      <c r="A92" s="10">
        <v>597</v>
      </c>
      <c r="B92" s="10" t="s">
        <v>464</v>
      </c>
      <c r="C92" s="14" t="s">
        <v>1202</v>
      </c>
      <c r="D92" s="10">
        <v>2716</v>
      </c>
      <c r="E92" s="10">
        <v>374</v>
      </c>
      <c r="F92" s="10">
        <v>0</v>
      </c>
      <c r="G92" s="49">
        <f t="shared" si="2"/>
        <v>0.13770250368188514</v>
      </c>
      <c r="H92" s="5">
        <f t="shared" si="3"/>
        <v>0</v>
      </c>
      <c r="I92" s="4" t="s">
        <v>1698</v>
      </c>
    </row>
    <row r="93" spans="1:9" x14ac:dyDescent="0.25">
      <c r="A93" s="10">
        <v>598</v>
      </c>
      <c r="B93" s="10" t="s">
        <v>464</v>
      </c>
      <c r="C93" s="14" t="s">
        <v>1201</v>
      </c>
      <c r="D93" s="10">
        <v>26</v>
      </c>
      <c r="E93" s="10">
        <v>1</v>
      </c>
      <c r="F93" s="10">
        <v>0</v>
      </c>
      <c r="G93" s="49">
        <f t="shared" si="2"/>
        <v>3.8461538461538464E-2</v>
      </c>
      <c r="H93" s="5">
        <f t="shared" si="3"/>
        <v>0</v>
      </c>
      <c r="I93" s="4" t="s">
        <v>1698</v>
      </c>
    </row>
    <row r="94" spans="1:9" x14ac:dyDescent="0.25">
      <c r="A94" s="10">
        <v>599</v>
      </c>
      <c r="B94" s="10" t="s">
        <v>464</v>
      </c>
      <c r="C94" s="14" t="s">
        <v>1189</v>
      </c>
      <c r="D94" s="10">
        <v>194</v>
      </c>
      <c r="E94" s="10">
        <v>2</v>
      </c>
      <c r="F94" s="10">
        <v>0</v>
      </c>
      <c r="G94" s="49">
        <f t="shared" si="2"/>
        <v>1.0309278350515464E-2</v>
      </c>
      <c r="H94" s="5">
        <f t="shared" si="3"/>
        <v>0</v>
      </c>
      <c r="I94" s="4" t="s">
        <v>1698</v>
      </c>
    </row>
    <row r="95" spans="1:9" x14ac:dyDescent="0.25">
      <c r="A95" s="10">
        <v>590</v>
      </c>
      <c r="B95" s="10" t="s">
        <v>464</v>
      </c>
      <c r="C95" s="14" t="s">
        <v>1200</v>
      </c>
      <c r="D95" s="10">
        <v>560</v>
      </c>
      <c r="E95" s="10">
        <v>3</v>
      </c>
      <c r="F95" s="10">
        <v>0</v>
      </c>
      <c r="G95" s="49">
        <f t="shared" si="2"/>
        <v>5.3571428571428572E-3</v>
      </c>
      <c r="H95" s="5">
        <f t="shared" si="3"/>
        <v>0</v>
      </c>
      <c r="I95" s="4" t="s">
        <v>1698</v>
      </c>
    </row>
    <row r="96" spans="1:9" x14ac:dyDescent="0.25">
      <c r="A96" s="10">
        <v>199</v>
      </c>
      <c r="B96" s="10" t="s">
        <v>663</v>
      </c>
      <c r="C96" s="14" t="s">
        <v>1343</v>
      </c>
      <c r="D96" s="10">
        <v>861</v>
      </c>
      <c r="E96" s="10">
        <v>564</v>
      </c>
      <c r="F96" s="10">
        <v>0</v>
      </c>
      <c r="G96" s="49">
        <f t="shared" si="2"/>
        <v>0.65505226480836232</v>
      </c>
      <c r="H96" s="5">
        <f t="shared" si="3"/>
        <v>0</v>
      </c>
      <c r="I96" s="4" t="s">
        <v>1698</v>
      </c>
    </row>
    <row r="97" spans="1:9" x14ac:dyDescent="0.25">
      <c r="A97" s="10">
        <v>211</v>
      </c>
      <c r="B97" s="10" t="s">
        <v>663</v>
      </c>
      <c r="C97" s="14" t="s">
        <v>1331</v>
      </c>
      <c r="D97" s="10">
        <v>962</v>
      </c>
      <c r="E97" s="10">
        <v>537</v>
      </c>
      <c r="F97" s="10">
        <v>0</v>
      </c>
      <c r="G97" s="49">
        <f t="shared" si="2"/>
        <v>0.55821205821205822</v>
      </c>
      <c r="H97" s="5">
        <f t="shared" si="3"/>
        <v>0</v>
      </c>
      <c r="I97" s="4" t="s">
        <v>1698</v>
      </c>
    </row>
    <row r="98" spans="1:9" x14ac:dyDescent="0.25">
      <c r="A98" s="10">
        <v>208</v>
      </c>
      <c r="B98" s="10" t="s">
        <v>663</v>
      </c>
      <c r="C98" s="14" t="s">
        <v>1334</v>
      </c>
      <c r="D98" s="10">
        <v>459</v>
      </c>
      <c r="E98" s="10">
        <v>238</v>
      </c>
      <c r="F98" s="10">
        <v>0</v>
      </c>
      <c r="G98" s="49">
        <f t="shared" si="2"/>
        <v>0.51851851851851849</v>
      </c>
      <c r="H98" s="5">
        <f t="shared" si="3"/>
        <v>0</v>
      </c>
      <c r="I98" s="4" t="s">
        <v>1698</v>
      </c>
    </row>
    <row r="99" spans="1:9" x14ac:dyDescent="0.25">
      <c r="A99" s="10">
        <v>202</v>
      </c>
      <c r="B99" s="10" t="s">
        <v>663</v>
      </c>
      <c r="C99" s="14" t="s">
        <v>1339</v>
      </c>
      <c r="D99" s="10">
        <v>965</v>
      </c>
      <c r="E99" s="10">
        <v>494</v>
      </c>
      <c r="F99" s="10">
        <v>0</v>
      </c>
      <c r="G99" s="49">
        <f t="shared" si="2"/>
        <v>0.51191709844559585</v>
      </c>
      <c r="H99" s="5">
        <f t="shared" si="3"/>
        <v>0</v>
      </c>
      <c r="I99" s="4" t="s">
        <v>1698</v>
      </c>
    </row>
    <row r="100" spans="1:9" x14ac:dyDescent="0.25">
      <c r="A100" s="10">
        <v>218</v>
      </c>
      <c r="B100" s="10" t="s">
        <v>663</v>
      </c>
      <c r="C100" s="14" t="s">
        <v>1326</v>
      </c>
      <c r="D100" s="10">
        <v>617</v>
      </c>
      <c r="E100" s="10">
        <v>266</v>
      </c>
      <c r="F100" s="10">
        <v>0</v>
      </c>
      <c r="G100" s="49">
        <f t="shared" si="2"/>
        <v>0.43111831442463533</v>
      </c>
      <c r="H100" s="5">
        <f t="shared" si="3"/>
        <v>0</v>
      </c>
      <c r="I100" s="4" t="s">
        <v>1698</v>
      </c>
    </row>
    <row r="101" spans="1:9" x14ac:dyDescent="0.25">
      <c r="A101" s="10">
        <v>219</v>
      </c>
      <c r="B101" s="10" t="s">
        <v>663</v>
      </c>
      <c r="C101" s="14" t="s">
        <v>1323</v>
      </c>
      <c r="D101" s="10">
        <v>367</v>
      </c>
      <c r="E101" s="10">
        <v>133</v>
      </c>
      <c r="F101" s="10">
        <v>0</v>
      </c>
      <c r="G101" s="49">
        <f t="shared" si="2"/>
        <v>0.36239782016348776</v>
      </c>
      <c r="H101" s="5">
        <f t="shared" si="3"/>
        <v>0</v>
      </c>
      <c r="I101" s="4" t="s">
        <v>1698</v>
      </c>
    </row>
    <row r="102" spans="1:9" x14ac:dyDescent="0.25">
      <c r="A102" s="10">
        <v>210</v>
      </c>
      <c r="B102" s="10" t="s">
        <v>663</v>
      </c>
      <c r="C102" s="14" t="s">
        <v>1332</v>
      </c>
      <c r="D102" s="10">
        <v>1924</v>
      </c>
      <c r="E102" s="10">
        <v>654</v>
      </c>
      <c r="F102" s="10">
        <v>0</v>
      </c>
      <c r="G102" s="49">
        <f t="shared" si="2"/>
        <v>0.33991683991683991</v>
      </c>
      <c r="H102" s="5">
        <f t="shared" si="3"/>
        <v>0</v>
      </c>
      <c r="I102" s="4" t="s">
        <v>1698</v>
      </c>
    </row>
    <row r="103" spans="1:9" x14ac:dyDescent="0.25">
      <c r="A103" s="10">
        <v>215</v>
      </c>
      <c r="B103" s="10" t="s">
        <v>663</v>
      </c>
      <c r="C103" s="14" t="s">
        <v>1340</v>
      </c>
      <c r="D103" s="10">
        <v>1391</v>
      </c>
      <c r="E103" s="10">
        <v>104</v>
      </c>
      <c r="F103" s="10">
        <v>0</v>
      </c>
      <c r="G103" s="49">
        <f t="shared" si="2"/>
        <v>7.476635514018691E-2</v>
      </c>
      <c r="H103" s="5">
        <f t="shared" si="3"/>
        <v>0</v>
      </c>
      <c r="I103" s="4" t="s">
        <v>1698</v>
      </c>
    </row>
    <row r="104" spans="1:9" x14ac:dyDescent="0.25">
      <c r="A104" s="10">
        <v>214</v>
      </c>
      <c r="B104" s="10" t="s">
        <v>663</v>
      </c>
      <c r="C104" s="14" t="s">
        <v>666</v>
      </c>
      <c r="D104" s="10">
        <v>949</v>
      </c>
      <c r="E104" s="10">
        <v>67</v>
      </c>
      <c r="F104" s="10">
        <v>0</v>
      </c>
      <c r="G104" s="49">
        <f t="shared" si="2"/>
        <v>7.0600632244467859E-2</v>
      </c>
      <c r="H104" s="5">
        <f t="shared" si="3"/>
        <v>0</v>
      </c>
      <c r="I104" s="4" t="s">
        <v>1698</v>
      </c>
    </row>
    <row r="105" spans="1:9" x14ac:dyDescent="0.25">
      <c r="A105" s="10">
        <v>221</v>
      </c>
      <c r="B105" s="10" t="s">
        <v>663</v>
      </c>
      <c r="C105" s="14" t="s">
        <v>1328</v>
      </c>
      <c r="D105" s="10">
        <v>1246</v>
      </c>
      <c r="E105" s="10">
        <v>86</v>
      </c>
      <c r="F105" s="10">
        <v>0</v>
      </c>
      <c r="G105" s="49">
        <f t="shared" si="2"/>
        <v>6.9020866773675763E-2</v>
      </c>
      <c r="H105" s="5">
        <f t="shared" si="3"/>
        <v>0</v>
      </c>
      <c r="I105" s="4" t="s">
        <v>1698</v>
      </c>
    </row>
    <row r="106" spans="1:9" x14ac:dyDescent="0.25">
      <c r="A106" s="10">
        <v>200</v>
      </c>
      <c r="B106" s="10" t="s">
        <v>663</v>
      </c>
      <c r="C106" s="14" t="s">
        <v>1329</v>
      </c>
      <c r="D106" s="10">
        <v>1182</v>
      </c>
      <c r="E106" s="10">
        <v>30</v>
      </c>
      <c r="F106" s="10">
        <v>0</v>
      </c>
      <c r="G106" s="49">
        <f t="shared" si="2"/>
        <v>2.5380710659898477E-2</v>
      </c>
      <c r="H106" s="5">
        <f t="shared" si="3"/>
        <v>0</v>
      </c>
      <c r="I106" s="4" t="s">
        <v>1698</v>
      </c>
    </row>
    <row r="107" spans="1:9" x14ac:dyDescent="0.25">
      <c r="A107" s="10">
        <v>207</v>
      </c>
      <c r="B107" s="10" t="s">
        <v>663</v>
      </c>
      <c r="C107" s="14" t="s">
        <v>1337</v>
      </c>
      <c r="D107" s="10">
        <v>1401</v>
      </c>
      <c r="E107" s="10">
        <v>31</v>
      </c>
      <c r="F107" s="10">
        <v>0</v>
      </c>
      <c r="G107" s="49">
        <f t="shared" si="2"/>
        <v>2.2127052105638829E-2</v>
      </c>
      <c r="H107" s="5">
        <f t="shared" si="3"/>
        <v>0</v>
      </c>
      <c r="I107" s="4" t="s">
        <v>1698</v>
      </c>
    </row>
    <row r="108" spans="1:9" x14ac:dyDescent="0.25">
      <c r="A108" s="10">
        <v>209</v>
      </c>
      <c r="B108" s="10" t="s">
        <v>663</v>
      </c>
      <c r="C108" s="14" t="s">
        <v>1333</v>
      </c>
      <c r="D108" s="10">
        <v>1144</v>
      </c>
      <c r="E108" s="10">
        <v>22</v>
      </c>
      <c r="F108" s="10">
        <v>0</v>
      </c>
      <c r="G108" s="49">
        <f t="shared" si="2"/>
        <v>1.9230769230769232E-2</v>
      </c>
      <c r="H108" s="5">
        <f t="shared" si="3"/>
        <v>0</v>
      </c>
      <c r="I108" s="4" t="s">
        <v>1698</v>
      </c>
    </row>
    <row r="109" spans="1:9" x14ac:dyDescent="0.25">
      <c r="A109" s="10">
        <v>206</v>
      </c>
      <c r="B109" s="10" t="s">
        <v>663</v>
      </c>
      <c r="C109" s="14" t="s">
        <v>1338</v>
      </c>
      <c r="D109" s="10">
        <v>951</v>
      </c>
      <c r="E109" s="10">
        <v>15</v>
      </c>
      <c r="F109" s="10">
        <v>0</v>
      </c>
      <c r="G109" s="49">
        <f t="shared" si="2"/>
        <v>1.5772870662460567E-2</v>
      </c>
      <c r="H109" s="5">
        <f t="shared" si="3"/>
        <v>0</v>
      </c>
      <c r="I109" s="4" t="s">
        <v>1698</v>
      </c>
    </row>
    <row r="110" spans="1:9" x14ac:dyDescent="0.25">
      <c r="A110" s="10">
        <v>203</v>
      </c>
      <c r="B110" s="10" t="s">
        <v>663</v>
      </c>
      <c r="C110" s="14" t="s">
        <v>1324</v>
      </c>
      <c r="D110" s="10">
        <v>473</v>
      </c>
      <c r="E110" s="10">
        <v>7</v>
      </c>
      <c r="F110" s="10">
        <v>0</v>
      </c>
      <c r="G110" s="49">
        <f t="shared" si="2"/>
        <v>1.4799154334038054E-2</v>
      </c>
      <c r="H110" s="5">
        <f t="shared" si="3"/>
        <v>0</v>
      </c>
      <c r="I110" s="4" t="s">
        <v>1698</v>
      </c>
    </row>
    <row r="111" spans="1:9" x14ac:dyDescent="0.25">
      <c r="A111" s="10">
        <v>205</v>
      </c>
      <c r="B111" s="10" t="s">
        <v>663</v>
      </c>
      <c r="C111" s="14" t="s">
        <v>1342</v>
      </c>
      <c r="D111" s="10">
        <v>1091</v>
      </c>
      <c r="E111" s="10">
        <v>10</v>
      </c>
      <c r="F111" s="10">
        <v>0</v>
      </c>
      <c r="G111" s="49">
        <f t="shared" si="2"/>
        <v>9.1659028414298807E-3</v>
      </c>
      <c r="H111" s="5">
        <f t="shared" si="3"/>
        <v>0</v>
      </c>
      <c r="I111" s="4" t="s">
        <v>1698</v>
      </c>
    </row>
    <row r="112" spans="1:9" x14ac:dyDescent="0.25">
      <c r="A112" s="10">
        <v>216</v>
      </c>
      <c r="B112" s="10" t="s">
        <v>663</v>
      </c>
      <c r="C112" s="14" t="s">
        <v>664</v>
      </c>
      <c r="D112" s="10">
        <v>154</v>
      </c>
      <c r="E112" s="10">
        <v>1</v>
      </c>
      <c r="F112" s="10">
        <v>0</v>
      </c>
      <c r="G112" s="49">
        <f t="shared" si="2"/>
        <v>6.4935064935064939E-3</v>
      </c>
      <c r="H112" s="5">
        <f t="shared" si="3"/>
        <v>0</v>
      </c>
      <c r="I112" s="4" t="s">
        <v>1698</v>
      </c>
    </row>
    <row r="113" spans="1:9" x14ac:dyDescent="0.25">
      <c r="A113" s="10">
        <v>220</v>
      </c>
      <c r="B113" s="10" t="s">
        <v>663</v>
      </c>
      <c r="C113" s="14" t="s">
        <v>1330</v>
      </c>
      <c r="D113" s="10">
        <v>455</v>
      </c>
      <c r="E113" s="10">
        <v>2</v>
      </c>
      <c r="F113" s="10">
        <v>0</v>
      </c>
      <c r="G113" s="49">
        <f t="shared" si="2"/>
        <v>4.3956043956043956E-3</v>
      </c>
      <c r="H113" s="5">
        <f t="shared" si="3"/>
        <v>0</v>
      </c>
      <c r="I113" s="4" t="s">
        <v>1698</v>
      </c>
    </row>
    <row r="114" spans="1:9" x14ac:dyDescent="0.25">
      <c r="A114" s="10">
        <v>201</v>
      </c>
      <c r="B114" s="10" t="s">
        <v>663</v>
      </c>
      <c r="C114" s="14" t="s">
        <v>1341</v>
      </c>
      <c r="D114" s="10">
        <v>550</v>
      </c>
      <c r="E114" s="10">
        <v>2</v>
      </c>
      <c r="F114" s="10">
        <v>0</v>
      </c>
      <c r="G114" s="49">
        <f t="shared" si="2"/>
        <v>3.6363636363636364E-3</v>
      </c>
      <c r="H114" s="5">
        <f t="shared" si="3"/>
        <v>0</v>
      </c>
      <c r="I114" s="4" t="s">
        <v>1701</v>
      </c>
    </row>
    <row r="115" spans="1:9" x14ac:dyDescent="0.25">
      <c r="A115" s="10">
        <v>135</v>
      </c>
      <c r="B115" s="10" t="s">
        <v>547</v>
      </c>
      <c r="C115" s="14" t="s">
        <v>1254</v>
      </c>
      <c r="D115" s="10">
        <v>1365</v>
      </c>
      <c r="E115" s="10">
        <v>898</v>
      </c>
      <c r="F115" s="10">
        <v>0</v>
      </c>
      <c r="G115" s="49">
        <f t="shared" si="2"/>
        <v>0.65787545787545787</v>
      </c>
      <c r="H115" s="5">
        <f t="shared" si="3"/>
        <v>0</v>
      </c>
      <c r="I115" s="4" t="s">
        <v>1698</v>
      </c>
    </row>
    <row r="116" spans="1:9" x14ac:dyDescent="0.25">
      <c r="A116" s="10">
        <v>146</v>
      </c>
      <c r="B116" s="10" t="s">
        <v>547</v>
      </c>
      <c r="C116" s="14" t="s">
        <v>1259</v>
      </c>
      <c r="D116" s="10">
        <v>458</v>
      </c>
      <c r="E116" s="10">
        <v>194</v>
      </c>
      <c r="F116" s="10">
        <v>0</v>
      </c>
      <c r="G116" s="49">
        <f t="shared" si="2"/>
        <v>0.42358078602620086</v>
      </c>
      <c r="H116" s="5">
        <f t="shared" si="3"/>
        <v>0</v>
      </c>
      <c r="I116" s="4" t="s">
        <v>1698</v>
      </c>
    </row>
    <row r="117" spans="1:9" x14ac:dyDescent="0.25">
      <c r="A117" s="10">
        <v>148</v>
      </c>
      <c r="B117" s="10" t="s">
        <v>547</v>
      </c>
      <c r="C117" s="14" t="s">
        <v>1251</v>
      </c>
      <c r="D117" s="10">
        <v>975</v>
      </c>
      <c r="E117" s="10">
        <v>365</v>
      </c>
      <c r="F117" s="10">
        <v>0</v>
      </c>
      <c r="G117" s="49">
        <f t="shared" si="2"/>
        <v>0.37435897435897436</v>
      </c>
      <c r="H117" s="5">
        <f t="shared" si="3"/>
        <v>0</v>
      </c>
      <c r="I117" s="4" t="s">
        <v>1698</v>
      </c>
    </row>
    <row r="118" spans="1:9" x14ac:dyDescent="0.25">
      <c r="A118" s="10">
        <v>145</v>
      </c>
      <c r="B118" s="10" t="s">
        <v>547</v>
      </c>
      <c r="C118" s="14" t="s">
        <v>873</v>
      </c>
      <c r="D118" s="10">
        <v>445</v>
      </c>
      <c r="E118" s="10">
        <v>166</v>
      </c>
      <c r="F118" s="10">
        <v>0</v>
      </c>
      <c r="G118" s="49">
        <f t="shared" si="2"/>
        <v>0.37303370786516854</v>
      </c>
      <c r="H118" s="5">
        <f t="shared" si="3"/>
        <v>0</v>
      </c>
      <c r="I118" s="4" t="s">
        <v>1698</v>
      </c>
    </row>
    <row r="119" spans="1:9" x14ac:dyDescent="0.25">
      <c r="A119" s="10">
        <v>138</v>
      </c>
      <c r="B119" s="10" t="s">
        <v>547</v>
      </c>
      <c r="C119" s="14" t="s">
        <v>1253</v>
      </c>
      <c r="D119" s="10">
        <v>1224</v>
      </c>
      <c r="E119" s="10">
        <v>451</v>
      </c>
      <c r="F119" s="10">
        <v>0</v>
      </c>
      <c r="G119" s="49">
        <f t="shared" si="2"/>
        <v>0.36846405228758172</v>
      </c>
      <c r="H119" s="5">
        <f t="shared" si="3"/>
        <v>0</v>
      </c>
      <c r="I119" s="4" t="s">
        <v>1698</v>
      </c>
    </row>
    <row r="120" spans="1:9" x14ac:dyDescent="0.25">
      <c r="A120" s="10">
        <v>143</v>
      </c>
      <c r="B120" s="10" t="s">
        <v>547</v>
      </c>
      <c r="C120" s="14" t="s">
        <v>1255</v>
      </c>
      <c r="D120" s="10">
        <v>1046</v>
      </c>
      <c r="E120" s="10">
        <v>221</v>
      </c>
      <c r="F120" s="10">
        <v>0</v>
      </c>
      <c r="G120" s="49">
        <f t="shared" si="2"/>
        <v>0.21128107074569791</v>
      </c>
      <c r="H120" s="5">
        <f t="shared" si="3"/>
        <v>0</v>
      </c>
      <c r="I120" s="4" t="s">
        <v>1698</v>
      </c>
    </row>
    <row r="121" spans="1:9" x14ac:dyDescent="0.25">
      <c r="A121" s="10">
        <v>137</v>
      </c>
      <c r="B121" s="10" t="s">
        <v>547</v>
      </c>
      <c r="C121" s="14" t="s">
        <v>548</v>
      </c>
      <c r="D121" s="10">
        <v>75</v>
      </c>
      <c r="E121" s="10">
        <v>0</v>
      </c>
      <c r="F121" s="10">
        <v>0</v>
      </c>
      <c r="G121" s="49">
        <f t="shared" si="2"/>
        <v>0</v>
      </c>
      <c r="H121" s="5">
        <f t="shared" si="3"/>
        <v>0</v>
      </c>
      <c r="I121" s="4" t="s">
        <v>1698</v>
      </c>
    </row>
    <row r="122" spans="1:9" x14ac:dyDescent="0.25">
      <c r="A122" s="10">
        <v>153</v>
      </c>
      <c r="B122" s="10" t="s">
        <v>693</v>
      </c>
      <c r="C122" s="14" t="s">
        <v>1352</v>
      </c>
      <c r="D122" s="10">
        <v>840</v>
      </c>
      <c r="E122" s="10">
        <v>677</v>
      </c>
      <c r="F122" s="10">
        <v>0</v>
      </c>
      <c r="G122" s="49">
        <f t="shared" si="2"/>
        <v>0.80595238095238098</v>
      </c>
      <c r="H122" s="5">
        <f t="shared" si="3"/>
        <v>0</v>
      </c>
      <c r="I122" s="4" t="s">
        <v>1698</v>
      </c>
    </row>
    <row r="123" spans="1:9" x14ac:dyDescent="0.25">
      <c r="A123" s="10">
        <v>156</v>
      </c>
      <c r="B123" s="10" t="s">
        <v>693</v>
      </c>
      <c r="C123" s="14" t="s">
        <v>1354</v>
      </c>
      <c r="D123" s="10">
        <v>756</v>
      </c>
      <c r="E123" s="10">
        <v>568</v>
      </c>
      <c r="F123" s="10">
        <v>0</v>
      </c>
      <c r="G123" s="49">
        <f t="shared" si="2"/>
        <v>0.75132275132275128</v>
      </c>
      <c r="H123" s="5">
        <f t="shared" si="3"/>
        <v>0</v>
      </c>
      <c r="I123" s="4" t="s">
        <v>1698</v>
      </c>
    </row>
    <row r="124" spans="1:9" x14ac:dyDescent="0.25">
      <c r="A124" s="10">
        <v>165</v>
      </c>
      <c r="B124" s="10" t="s">
        <v>693</v>
      </c>
      <c r="C124" s="14" t="s">
        <v>1347</v>
      </c>
      <c r="D124" s="10">
        <v>386</v>
      </c>
      <c r="E124" s="10">
        <v>276</v>
      </c>
      <c r="F124" s="10">
        <v>0</v>
      </c>
      <c r="G124" s="49">
        <f t="shared" si="2"/>
        <v>0.71502590673575128</v>
      </c>
      <c r="H124" s="5">
        <f t="shared" si="3"/>
        <v>0</v>
      </c>
      <c r="I124" s="4" t="s">
        <v>1698</v>
      </c>
    </row>
    <row r="125" spans="1:9" x14ac:dyDescent="0.25">
      <c r="A125" s="10">
        <v>174</v>
      </c>
      <c r="B125" s="10" t="s">
        <v>693</v>
      </c>
      <c r="C125" s="14" t="s">
        <v>1356</v>
      </c>
      <c r="D125" s="10">
        <v>378</v>
      </c>
      <c r="E125" s="10">
        <v>267</v>
      </c>
      <c r="F125" s="10">
        <v>0</v>
      </c>
      <c r="G125" s="49">
        <f t="shared" si="2"/>
        <v>0.70634920634920639</v>
      </c>
      <c r="H125" s="5">
        <f t="shared" si="3"/>
        <v>0</v>
      </c>
      <c r="I125" s="4" t="s">
        <v>1698</v>
      </c>
    </row>
    <row r="126" spans="1:9" x14ac:dyDescent="0.25">
      <c r="A126" s="10">
        <v>154</v>
      </c>
      <c r="B126" s="10" t="s">
        <v>693</v>
      </c>
      <c r="C126" s="14" t="s">
        <v>1357</v>
      </c>
      <c r="D126" s="10">
        <v>531</v>
      </c>
      <c r="E126" s="10">
        <v>305</v>
      </c>
      <c r="F126" s="10">
        <v>0</v>
      </c>
      <c r="G126" s="49">
        <f t="shared" si="2"/>
        <v>0.5743879472693032</v>
      </c>
      <c r="H126" s="5">
        <f t="shared" si="3"/>
        <v>0</v>
      </c>
      <c r="I126" s="4" t="s">
        <v>1698</v>
      </c>
    </row>
    <row r="127" spans="1:9" x14ac:dyDescent="0.25">
      <c r="A127" s="10">
        <v>161</v>
      </c>
      <c r="B127" s="10" t="s">
        <v>693</v>
      </c>
      <c r="C127" s="14" t="s">
        <v>1361</v>
      </c>
      <c r="D127" s="10">
        <v>251</v>
      </c>
      <c r="E127" s="10">
        <v>141</v>
      </c>
      <c r="F127" s="10">
        <v>0</v>
      </c>
      <c r="G127" s="49">
        <f t="shared" si="2"/>
        <v>0.56175298804780871</v>
      </c>
      <c r="H127" s="5">
        <f t="shared" si="3"/>
        <v>0</v>
      </c>
      <c r="I127" s="4" t="s">
        <v>1698</v>
      </c>
    </row>
    <row r="128" spans="1:9" x14ac:dyDescent="0.25">
      <c r="A128" s="10">
        <v>155</v>
      </c>
      <c r="B128" s="10" t="s">
        <v>693</v>
      </c>
      <c r="C128" s="14" t="s">
        <v>1353</v>
      </c>
      <c r="D128" s="10">
        <v>767</v>
      </c>
      <c r="E128" s="10">
        <v>158</v>
      </c>
      <c r="F128" s="10">
        <v>0</v>
      </c>
      <c r="G128" s="49">
        <f t="shared" si="2"/>
        <v>0.20599739243807041</v>
      </c>
      <c r="H128" s="5">
        <f t="shared" si="3"/>
        <v>0</v>
      </c>
      <c r="I128" s="4" t="s">
        <v>1698</v>
      </c>
    </row>
    <row r="129" spans="1:9" x14ac:dyDescent="0.25">
      <c r="A129" s="10">
        <v>160</v>
      </c>
      <c r="B129" s="10" t="s">
        <v>693</v>
      </c>
      <c r="C129" s="14" t="s">
        <v>1348</v>
      </c>
      <c r="D129" s="10">
        <v>389</v>
      </c>
      <c r="E129" s="10">
        <v>30</v>
      </c>
      <c r="F129" s="10">
        <v>0</v>
      </c>
      <c r="G129" s="49">
        <f t="shared" si="2"/>
        <v>7.7120822622107968E-2</v>
      </c>
      <c r="H129" s="5">
        <f t="shared" si="3"/>
        <v>0</v>
      </c>
      <c r="I129" s="4" t="s">
        <v>1698</v>
      </c>
    </row>
    <row r="130" spans="1:9" x14ac:dyDescent="0.25">
      <c r="A130" s="10">
        <v>152</v>
      </c>
      <c r="B130" s="10" t="s">
        <v>693</v>
      </c>
      <c r="C130" s="14" t="s">
        <v>1145</v>
      </c>
      <c r="D130" s="10">
        <v>489</v>
      </c>
      <c r="E130" s="10">
        <v>36</v>
      </c>
      <c r="F130" s="10">
        <v>0</v>
      </c>
      <c r="G130" s="49">
        <f t="shared" si="2"/>
        <v>7.3619631901840496E-2</v>
      </c>
      <c r="H130" s="5">
        <f t="shared" si="3"/>
        <v>0</v>
      </c>
      <c r="I130" s="4" t="s">
        <v>1698</v>
      </c>
    </row>
    <row r="131" spans="1:9" x14ac:dyDescent="0.25">
      <c r="A131" s="10">
        <v>164</v>
      </c>
      <c r="B131" s="10" t="s">
        <v>693</v>
      </c>
      <c r="C131" s="14" t="s">
        <v>1351</v>
      </c>
      <c r="D131" s="10">
        <v>443</v>
      </c>
      <c r="E131" s="10">
        <v>10</v>
      </c>
      <c r="F131" s="10">
        <v>0</v>
      </c>
      <c r="G131" s="49">
        <f t="shared" si="2"/>
        <v>2.2573363431151242E-2</v>
      </c>
      <c r="H131" s="5">
        <f t="shared" si="3"/>
        <v>0</v>
      </c>
      <c r="I131" s="4" t="s">
        <v>1698</v>
      </c>
    </row>
    <row r="132" spans="1:9" x14ac:dyDescent="0.25">
      <c r="A132" s="10">
        <v>169</v>
      </c>
      <c r="B132" s="10" t="s">
        <v>693</v>
      </c>
      <c r="C132" s="14" t="s">
        <v>1346</v>
      </c>
      <c r="D132" s="10">
        <v>548</v>
      </c>
      <c r="E132" s="10">
        <v>12</v>
      </c>
      <c r="F132" s="10">
        <v>0</v>
      </c>
      <c r="G132" s="49">
        <f t="shared" ref="G132:G195" si="4">E132/D132</f>
        <v>2.1897810218978103E-2</v>
      </c>
      <c r="H132" s="5">
        <f t="shared" ref="H132:H195" si="5">F132/D132</f>
        <v>0</v>
      </c>
      <c r="I132" s="4" t="s">
        <v>1698</v>
      </c>
    </row>
    <row r="133" spans="1:9" x14ac:dyDescent="0.25">
      <c r="A133" s="10">
        <v>171</v>
      </c>
      <c r="B133" s="10" t="s">
        <v>693</v>
      </c>
      <c r="C133" s="14" t="s">
        <v>1362</v>
      </c>
      <c r="D133" s="10">
        <v>531</v>
      </c>
      <c r="E133" s="10">
        <v>2</v>
      </c>
      <c r="F133" s="10">
        <v>0</v>
      </c>
      <c r="G133" s="49">
        <f t="shared" si="4"/>
        <v>3.766478342749529E-3</v>
      </c>
      <c r="H133" s="5">
        <f t="shared" si="5"/>
        <v>0</v>
      </c>
      <c r="I133" s="4" t="s">
        <v>1698</v>
      </c>
    </row>
    <row r="134" spans="1:9" x14ac:dyDescent="0.25">
      <c r="A134" s="10">
        <v>175</v>
      </c>
      <c r="B134" s="10" t="s">
        <v>693</v>
      </c>
      <c r="C134" s="14" t="s">
        <v>1355</v>
      </c>
      <c r="D134" s="10">
        <v>665</v>
      </c>
      <c r="E134" s="10">
        <v>2</v>
      </c>
      <c r="F134" s="10">
        <v>0</v>
      </c>
      <c r="G134" s="49">
        <f t="shared" si="4"/>
        <v>3.0075187969924814E-3</v>
      </c>
      <c r="H134" s="5">
        <f t="shared" si="5"/>
        <v>0</v>
      </c>
      <c r="I134" s="4" t="s">
        <v>1701</v>
      </c>
    </row>
    <row r="135" spans="1:9" x14ac:dyDescent="0.25">
      <c r="A135" s="10">
        <v>159</v>
      </c>
      <c r="B135" s="10" t="s">
        <v>693</v>
      </c>
      <c r="C135" s="14" t="s">
        <v>1363</v>
      </c>
      <c r="D135" s="10">
        <v>664</v>
      </c>
      <c r="E135" s="10">
        <v>1</v>
      </c>
      <c r="F135" s="10">
        <v>0</v>
      </c>
      <c r="G135" s="49">
        <f t="shared" si="4"/>
        <v>1.5060240963855422E-3</v>
      </c>
      <c r="H135" s="5">
        <f t="shared" si="5"/>
        <v>0</v>
      </c>
      <c r="I135" s="4" t="s">
        <v>1698</v>
      </c>
    </row>
    <row r="136" spans="1:9" x14ac:dyDescent="0.25">
      <c r="A136" s="10">
        <v>170</v>
      </c>
      <c r="B136" s="10" t="s">
        <v>693</v>
      </c>
      <c r="C136" s="14" t="s">
        <v>715</v>
      </c>
      <c r="D136" s="10">
        <v>183</v>
      </c>
      <c r="E136" s="10">
        <v>0</v>
      </c>
      <c r="F136" s="10">
        <v>0</v>
      </c>
      <c r="G136" s="49">
        <f t="shared" si="4"/>
        <v>0</v>
      </c>
      <c r="H136" s="5">
        <f t="shared" si="5"/>
        <v>0</v>
      </c>
      <c r="I136" s="4" t="s">
        <v>1698</v>
      </c>
    </row>
    <row r="137" spans="1:9" x14ac:dyDescent="0.25">
      <c r="A137" s="10">
        <v>176</v>
      </c>
      <c r="B137" s="10" t="s">
        <v>773</v>
      </c>
      <c r="C137" s="14" t="s">
        <v>1403</v>
      </c>
      <c r="D137" s="10">
        <v>907</v>
      </c>
      <c r="E137" s="10">
        <v>160</v>
      </c>
      <c r="F137" s="10">
        <v>0</v>
      </c>
      <c r="G137" s="49">
        <f t="shared" si="4"/>
        <v>0.17640573318632854</v>
      </c>
      <c r="H137" s="5">
        <f t="shared" si="5"/>
        <v>0</v>
      </c>
      <c r="I137" s="4" t="s">
        <v>1698</v>
      </c>
    </row>
    <row r="138" spans="1:9" x14ac:dyDescent="0.25">
      <c r="A138" s="10">
        <v>182</v>
      </c>
      <c r="B138" s="10" t="s">
        <v>773</v>
      </c>
      <c r="C138" s="14" t="s">
        <v>1037</v>
      </c>
      <c r="D138" s="10">
        <v>373</v>
      </c>
      <c r="E138" s="10">
        <v>9</v>
      </c>
      <c r="F138" s="10">
        <v>0</v>
      </c>
      <c r="G138" s="49">
        <f t="shared" si="4"/>
        <v>2.4128686327077747E-2</v>
      </c>
      <c r="H138" s="5">
        <f t="shared" si="5"/>
        <v>0</v>
      </c>
      <c r="I138" s="4" t="s">
        <v>1698</v>
      </c>
    </row>
    <row r="139" spans="1:9" x14ac:dyDescent="0.25">
      <c r="A139" s="10">
        <v>179</v>
      </c>
      <c r="B139" s="10" t="s">
        <v>773</v>
      </c>
      <c r="C139" s="14" t="s">
        <v>1402</v>
      </c>
      <c r="D139" s="10">
        <v>909</v>
      </c>
      <c r="E139" s="10">
        <v>15</v>
      </c>
      <c r="F139" s="10">
        <v>0</v>
      </c>
      <c r="G139" s="49">
        <f t="shared" si="4"/>
        <v>1.65016501650165E-2</v>
      </c>
      <c r="H139" s="5">
        <f t="shared" si="5"/>
        <v>0</v>
      </c>
      <c r="I139" s="4" t="s">
        <v>1698</v>
      </c>
    </row>
    <row r="140" spans="1:9" x14ac:dyDescent="0.25">
      <c r="A140" s="10">
        <v>198</v>
      </c>
      <c r="B140" s="10" t="s">
        <v>719</v>
      </c>
      <c r="C140" s="14" t="s">
        <v>1376</v>
      </c>
      <c r="D140" s="10">
        <v>1096</v>
      </c>
      <c r="E140" s="10">
        <v>878</v>
      </c>
      <c r="F140" s="10">
        <v>0</v>
      </c>
      <c r="G140" s="49">
        <f t="shared" si="4"/>
        <v>0.80109489051094895</v>
      </c>
      <c r="H140" s="5">
        <f t="shared" si="5"/>
        <v>0</v>
      </c>
      <c r="I140" s="4" t="s">
        <v>1698</v>
      </c>
    </row>
    <row r="141" spans="1:9" x14ac:dyDescent="0.25">
      <c r="A141" s="10">
        <v>190</v>
      </c>
      <c r="B141" s="10" t="s">
        <v>719</v>
      </c>
      <c r="C141" s="14" t="s">
        <v>1371</v>
      </c>
      <c r="D141" s="10">
        <v>668</v>
      </c>
      <c r="E141" s="10">
        <v>428</v>
      </c>
      <c r="F141" s="10">
        <v>0</v>
      </c>
      <c r="G141" s="49">
        <f t="shared" si="4"/>
        <v>0.64071856287425155</v>
      </c>
      <c r="H141" s="5">
        <f t="shared" si="5"/>
        <v>0</v>
      </c>
      <c r="I141" s="4" t="s">
        <v>1698</v>
      </c>
    </row>
    <row r="142" spans="1:9" x14ac:dyDescent="0.25">
      <c r="A142" s="10">
        <v>192</v>
      </c>
      <c r="B142" s="10" t="s">
        <v>719</v>
      </c>
      <c r="C142" s="14" t="s">
        <v>1365</v>
      </c>
      <c r="D142" s="10">
        <v>2239</v>
      </c>
      <c r="E142" s="10">
        <v>1328</v>
      </c>
      <c r="F142" s="10">
        <v>0</v>
      </c>
      <c r="G142" s="49">
        <f t="shared" si="4"/>
        <v>0.59312192943278252</v>
      </c>
      <c r="H142" s="5">
        <f t="shared" si="5"/>
        <v>0</v>
      </c>
      <c r="I142" s="4" t="s">
        <v>1698</v>
      </c>
    </row>
    <row r="143" spans="1:9" x14ac:dyDescent="0.25">
      <c r="A143" s="10">
        <v>189</v>
      </c>
      <c r="B143" s="10" t="s">
        <v>719</v>
      </c>
      <c r="C143" s="14" t="s">
        <v>1375</v>
      </c>
      <c r="D143" s="10">
        <v>907</v>
      </c>
      <c r="E143" s="10">
        <v>524</v>
      </c>
      <c r="F143" s="10">
        <v>0</v>
      </c>
      <c r="G143" s="49">
        <f t="shared" si="4"/>
        <v>0.577728776185226</v>
      </c>
      <c r="H143" s="5">
        <f t="shared" si="5"/>
        <v>0</v>
      </c>
      <c r="I143" s="4" t="s">
        <v>1698</v>
      </c>
    </row>
    <row r="144" spans="1:9" x14ac:dyDescent="0.25">
      <c r="A144" s="10">
        <v>193</v>
      </c>
      <c r="B144" s="10" t="s">
        <v>719</v>
      </c>
      <c r="C144" s="14" t="s">
        <v>1373</v>
      </c>
      <c r="D144" s="10">
        <v>2098</v>
      </c>
      <c r="E144" s="10">
        <v>1198</v>
      </c>
      <c r="F144" s="10">
        <v>0</v>
      </c>
      <c r="G144" s="49">
        <f t="shared" si="4"/>
        <v>0.57102001906577693</v>
      </c>
      <c r="H144" s="5">
        <f t="shared" si="5"/>
        <v>0</v>
      </c>
      <c r="I144" s="4" t="s">
        <v>1698</v>
      </c>
    </row>
    <row r="145" spans="1:9" x14ac:dyDescent="0.25">
      <c r="A145" s="10">
        <v>184</v>
      </c>
      <c r="B145" s="10" t="s">
        <v>719</v>
      </c>
      <c r="C145" s="14" t="s">
        <v>1372</v>
      </c>
      <c r="D145" s="10">
        <v>1788</v>
      </c>
      <c r="E145" s="10">
        <v>996</v>
      </c>
      <c r="F145" s="10">
        <v>0</v>
      </c>
      <c r="G145" s="49">
        <f t="shared" si="4"/>
        <v>0.55704697986577179</v>
      </c>
      <c r="H145" s="5">
        <f t="shared" si="5"/>
        <v>0</v>
      </c>
      <c r="I145" s="4" t="s">
        <v>1698</v>
      </c>
    </row>
    <row r="146" spans="1:9" x14ac:dyDescent="0.25">
      <c r="A146" s="10">
        <v>194</v>
      </c>
      <c r="B146" s="10" t="s">
        <v>719</v>
      </c>
      <c r="C146" s="14" t="s">
        <v>1378</v>
      </c>
      <c r="D146" s="10">
        <v>867</v>
      </c>
      <c r="E146" s="10">
        <v>445</v>
      </c>
      <c r="F146" s="10">
        <v>0</v>
      </c>
      <c r="G146" s="49">
        <f t="shared" si="4"/>
        <v>0.51326412918108422</v>
      </c>
      <c r="H146" s="5">
        <f t="shared" si="5"/>
        <v>0</v>
      </c>
      <c r="I146" s="4" t="s">
        <v>1698</v>
      </c>
    </row>
    <row r="147" spans="1:9" x14ac:dyDescent="0.25">
      <c r="A147" s="10">
        <v>188</v>
      </c>
      <c r="B147" s="10" t="s">
        <v>719</v>
      </c>
      <c r="C147" s="14" t="s">
        <v>1366</v>
      </c>
      <c r="D147" s="10">
        <v>542</v>
      </c>
      <c r="E147" s="10">
        <v>247</v>
      </c>
      <c r="F147" s="10">
        <v>0</v>
      </c>
      <c r="G147" s="49">
        <f t="shared" si="4"/>
        <v>0.45571955719557194</v>
      </c>
      <c r="H147" s="5">
        <f t="shared" si="5"/>
        <v>0</v>
      </c>
      <c r="I147" s="4" t="s">
        <v>1698</v>
      </c>
    </row>
    <row r="148" spans="1:9" x14ac:dyDescent="0.25">
      <c r="A148" s="10">
        <v>185</v>
      </c>
      <c r="B148" s="10" t="s">
        <v>719</v>
      </c>
      <c r="C148" s="14" t="s">
        <v>1377</v>
      </c>
      <c r="D148" s="10">
        <v>621</v>
      </c>
      <c r="E148" s="10">
        <v>259</v>
      </c>
      <c r="F148" s="10">
        <v>0</v>
      </c>
      <c r="G148" s="49">
        <f t="shared" si="4"/>
        <v>0.4170692431561997</v>
      </c>
      <c r="H148" s="5">
        <f t="shared" si="5"/>
        <v>0</v>
      </c>
      <c r="I148" s="4" t="s">
        <v>1698</v>
      </c>
    </row>
    <row r="149" spans="1:9" x14ac:dyDescent="0.25">
      <c r="A149" s="10">
        <v>183</v>
      </c>
      <c r="B149" s="10" t="s">
        <v>719</v>
      </c>
      <c r="C149" s="14" t="s">
        <v>720</v>
      </c>
      <c r="D149" s="10">
        <v>381</v>
      </c>
      <c r="E149" s="10">
        <v>6</v>
      </c>
      <c r="F149" s="10">
        <v>0</v>
      </c>
      <c r="G149" s="49">
        <f t="shared" si="4"/>
        <v>1.5748031496062992E-2</v>
      </c>
      <c r="H149" s="5">
        <f t="shared" si="5"/>
        <v>0</v>
      </c>
      <c r="I149" s="4" t="s">
        <v>1698</v>
      </c>
    </row>
    <row r="150" spans="1:9" x14ac:dyDescent="0.25">
      <c r="A150" s="10">
        <v>196</v>
      </c>
      <c r="B150" s="10" t="s">
        <v>719</v>
      </c>
      <c r="C150" s="14" t="s">
        <v>1368</v>
      </c>
      <c r="D150" s="10">
        <v>1335</v>
      </c>
      <c r="E150" s="10">
        <v>15</v>
      </c>
      <c r="F150" s="10">
        <v>0</v>
      </c>
      <c r="G150" s="49">
        <f t="shared" si="4"/>
        <v>1.1235955056179775E-2</v>
      </c>
      <c r="H150" s="5">
        <f t="shared" si="5"/>
        <v>0</v>
      </c>
      <c r="I150" s="4" t="s">
        <v>1698</v>
      </c>
    </row>
    <row r="151" spans="1:9" x14ac:dyDescent="0.25">
      <c r="A151" s="10">
        <v>235</v>
      </c>
      <c r="B151" s="10" t="s">
        <v>605</v>
      </c>
      <c r="C151" s="14" t="s">
        <v>1286</v>
      </c>
      <c r="D151" s="10">
        <v>710</v>
      </c>
      <c r="E151" s="10">
        <v>485</v>
      </c>
      <c r="F151" s="10">
        <v>0</v>
      </c>
      <c r="G151" s="49">
        <f t="shared" si="4"/>
        <v>0.68309859154929575</v>
      </c>
      <c r="H151" s="5">
        <f t="shared" si="5"/>
        <v>0</v>
      </c>
      <c r="I151" s="4" t="s">
        <v>1698</v>
      </c>
    </row>
    <row r="152" spans="1:9" x14ac:dyDescent="0.25">
      <c r="A152" s="10">
        <v>238</v>
      </c>
      <c r="B152" s="10" t="s">
        <v>605</v>
      </c>
      <c r="C152" s="14" t="s">
        <v>1296</v>
      </c>
      <c r="D152" s="10">
        <v>1511</v>
      </c>
      <c r="E152" s="10">
        <v>835</v>
      </c>
      <c r="F152" s="10">
        <v>0</v>
      </c>
      <c r="G152" s="49">
        <f t="shared" si="4"/>
        <v>0.55261416280608866</v>
      </c>
      <c r="H152" s="5">
        <f t="shared" si="5"/>
        <v>0</v>
      </c>
      <c r="I152" s="4" t="s">
        <v>1698</v>
      </c>
    </row>
    <row r="153" spans="1:9" x14ac:dyDescent="0.25">
      <c r="A153" s="10">
        <v>226</v>
      </c>
      <c r="B153" s="10" t="s">
        <v>605</v>
      </c>
      <c r="C153" s="14" t="s">
        <v>1282</v>
      </c>
      <c r="D153" s="10">
        <v>541</v>
      </c>
      <c r="E153" s="10">
        <v>1</v>
      </c>
      <c r="F153" s="10">
        <v>0</v>
      </c>
      <c r="G153" s="49">
        <f t="shared" si="4"/>
        <v>1.8484288354898336E-3</v>
      </c>
      <c r="H153" s="5">
        <f t="shared" si="5"/>
        <v>0</v>
      </c>
      <c r="I153" s="4" t="s">
        <v>1701</v>
      </c>
    </row>
    <row r="154" spans="1:9" x14ac:dyDescent="0.25">
      <c r="A154" s="10">
        <v>253</v>
      </c>
      <c r="B154" s="10" t="s">
        <v>572</v>
      </c>
      <c r="C154" s="14" t="s">
        <v>1262</v>
      </c>
      <c r="D154" s="10">
        <v>230</v>
      </c>
      <c r="E154" s="10">
        <v>150</v>
      </c>
      <c r="F154" s="10">
        <v>0</v>
      </c>
      <c r="G154" s="49">
        <f t="shared" si="4"/>
        <v>0.65217391304347827</v>
      </c>
      <c r="H154" s="5">
        <f t="shared" si="5"/>
        <v>0</v>
      </c>
      <c r="I154" s="4" t="s">
        <v>1698</v>
      </c>
    </row>
    <row r="155" spans="1:9" x14ac:dyDescent="0.25">
      <c r="A155" s="10">
        <v>247</v>
      </c>
      <c r="B155" s="10" t="s">
        <v>572</v>
      </c>
      <c r="C155" s="14" t="s">
        <v>1274</v>
      </c>
      <c r="D155" s="10">
        <v>1110</v>
      </c>
      <c r="E155" s="10">
        <v>714</v>
      </c>
      <c r="F155" s="10">
        <v>0</v>
      </c>
      <c r="G155" s="49">
        <f t="shared" si="4"/>
        <v>0.64324324324324322</v>
      </c>
      <c r="H155" s="5">
        <f t="shared" si="5"/>
        <v>0</v>
      </c>
      <c r="I155" s="4" t="s">
        <v>1698</v>
      </c>
    </row>
    <row r="156" spans="1:9" x14ac:dyDescent="0.25">
      <c r="A156" s="10">
        <v>252</v>
      </c>
      <c r="B156" s="10" t="s">
        <v>572</v>
      </c>
      <c r="C156" s="14" t="s">
        <v>1276</v>
      </c>
      <c r="D156" s="10">
        <v>733</v>
      </c>
      <c r="E156" s="10">
        <v>452</v>
      </c>
      <c r="F156" s="10">
        <v>0</v>
      </c>
      <c r="G156" s="49">
        <f t="shared" si="4"/>
        <v>0.61664392905866305</v>
      </c>
      <c r="H156" s="5">
        <f t="shared" si="5"/>
        <v>0</v>
      </c>
      <c r="I156" s="4" t="s">
        <v>1698</v>
      </c>
    </row>
    <row r="157" spans="1:9" x14ac:dyDescent="0.25">
      <c r="A157" s="10">
        <v>254</v>
      </c>
      <c r="B157" s="10" t="s">
        <v>572</v>
      </c>
      <c r="C157" s="14" t="s">
        <v>1275</v>
      </c>
      <c r="D157" s="10">
        <v>562</v>
      </c>
      <c r="E157" s="10">
        <v>341</v>
      </c>
      <c r="F157" s="10">
        <v>0</v>
      </c>
      <c r="G157" s="49">
        <f t="shared" si="4"/>
        <v>0.60676156583629892</v>
      </c>
      <c r="H157" s="5">
        <f t="shared" si="5"/>
        <v>0</v>
      </c>
      <c r="I157" s="4" t="s">
        <v>1698</v>
      </c>
    </row>
    <row r="158" spans="1:9" x14ac:dyDescent="0.25">
      <c r="A158" s="10">
        <v>242</v>
      </c>
      <c r="B158" s="10" t="s">
        <v>572</v>
      </c>
      <c r="C158" s="14" t="s">
        <v>1261</v>
      </c>
      <c r="D158" s="10">
        <v>509</v>
      </c>
      <c r="E158" s="10">
        <v>280</v>
      </c>
      <c r="F158" s="10">
        <v>0</v>
      </c>
      <c r="G158" s="49">
        <f t="shared" si="4"/>
        <v>0.55009823182711204</v>
      </c>
      <c r="H158" s="5">
        <f t="shared" si="5"/>
        <v>0</v>
      </c>
      <c r="I158" s="4" t="s">
        <v>1698</v>
      </c>
    </row>
    <row r="159" spans="1:9" x14ac:dyDescent="0.25">
      <c r="A159" s="10">
        <v>260</v>
      </c>
      <c r="B159" s="10" t="s">
        <v>572</v>
      </c>
      <c r="C159" s="14" t="s">
        <v>1271</v>
      </c>
      <c r="D159" s="10">
        <v>478</v>
      </c>
      <c r="E159" s="10">
        <v>36</v>
      </c>
      <c r="F159" s="10">
        <v>0</v>
      </c>
      <c r="G159" s="49">
        <f t="shared" si="4"/>
        <v>7.5313807531380755E-2</v>
      </c>
      <c r="H159" s="5">
        <f t="shared" si="5"/>
        <v>0</v>
      </c>
      <c r="I159" s="4" t="s">
        <v>1698</v>
      </c>
    </row>
    <row r="160" spans="1:9" x14ac:dyDescent="0.25">
      <c r="A160" s="10">
        <v>255</v>
      </c>
      <c r="B160" s="10" t="s">
        <v>572</v>
      </c>
      <c r="C160" s="14" t="s">
        <v>1272</v>
      </c>
      <c r="D160" s="10">
        <v>850</v>
      </c>
      <c r="E160" s="10">
        <v>13</v>
      </c>
      <c r="F160" s="10">
        <v>0</v>
      </c>
      <c r="G160" s="49">
        <f t="shared" si="4"/>
        <v>1.5294117647058824E-2</v>
      </c>
      <c r="H160" s="5">
        <f t="shared" si="5"/>
        <v>0</v>
      </c>
      <c r="I160" s="4" t="s">
        <v>1698</v>
      </c>
    </row>
    <row r="161" spans="1:9" x14ac:dyDescent="0.25">
      <c r="A161" s="10">
        <v>244</v>
      </c>
      <c r="B161" s="10" t="s">
        <v>572</v>
      </c>
      <c r="C161" s="14" t="s">
        <v>1265</v>
      </c>
      <c r="D161" s="10">
        <v>354</v>
      </c>
      <c r="E161" s="10">
        <v>3</v>
      </c>
      <c r="F161" s="10">
        <v>0</v>
      </c>
      <c r="G161" s="49">
        <f t="shared" si="4"/>
        <v>8.4745762711864406E-3</v>
      </c>
      <c r="H161" s="5">
        <f t="shared" si="5"/>
        <v>0</v>
      </c>
      <c r="I161" s="4" t="s">
        <v>1698</v>
      </c>
    </row>
    <row r="162" spans="1:9" x14ac:dyDescent="0.25">
      <c r="A162" s="10">
        <v>248</v>
      </c>
      <c r="B162" s="10" t="s">
        <v>572</v>
      </c>
      <c r="C162" s="14" t="s">
        <v>1273</v>
      </c>
      <c r="D162" s="10">
        <v>564</v>
      </c>
      <c r="E162" s="10">
        <v>3</v>
      </c>
      <c r="F162" s="10">
        <v>0</v>
      </c>
      <c r="G162" s="49">
        <f t="shared" si="4"/>
        <v>5.3191489361702126E-3</v>
      </c>
      <c r="H162" s="5">
        <f t="shared" si="5"/>
        <v>0</v>
      </c>
      <c r="I162" s="4" t="s">
        <v>1698</v>
      </c>
    </row>
    <row r="163" spans="1:9" x14ac:dyDescent="0.25">
      <c r="A163" s="10">
        <v>241</v>
      </c>
      <c r="B163" s="10" t="s">
        <v>572</v>
      </c>
      <c r="C163" s="14" t="s">
        <v>1281</v>
      </c>
      <c r="D163" s="10">
        <v>699</v>
      </c>
      <c r="E163" s="10">
        <v>3</v>
      </c>
      <c r="F163" s="10">
        <v>0</v>
      </c>
      <c r="G163" s="49">
        <f t="shared" si="4"/>
        <v>4.2918454935622317E-3</v>
      </c>
      <c r="H163" s="5">
        <f t="shared" si="5"/>
        <v>0</v>
      </c>
      <c r="I163" s="4" t="s">
        <v>1701</v>
      </c>
    </row>
    <row r="164" spans="1:9" x14ac:dyDescent="0.25">
      <c r="A164" s="10">
        <v>262</v>
      </c>
      <c r="B164" s="10" t="s">
        <v>572</v>
      </c>
      <c r="C164" s="14" t="s">
        <v>1280</v>
      </c>
      <c r="D164" s="10">
        <v>240</v>
      </c>
      <c r="E164" s="10">
        <v>1</v>
      </c>
      <c r="F164" s="10">
        <v>0</v>
      </c>
      <c r="G164" s="49">
        <f t="shared" si="4"/>
        <v>4.1666666666666666E-3</v>
      </c>
      <c r="H164" s="5">
        <f t="shared" si="5"/>
        <v>0</v>
      </c>
      <c r="I164" s="4" t="s">
        <v>1698</v>
      </c>
    </row>
    <row r="165" spans="1:9" x14ac:dyDescent="0.25">
      <c r="A165" s="10">
        <v>257</v>
      </c>
      <c r="B165" s="10" t="s">
        <v>572</v>
      </c>
      <c r="C165" s="14" t="s">
        <v>1260</v>
      </c>
      <c r="D165" s="10">
        <v>532</v>
      </c>
      <c r="E165" s="10">
        <v>2</v>
      </c>
      <c r="F165" s="10">
        <v>0</v>
      </c>
      <c r="G165" s="49">
        <f t="shared" si="4"/>
        <v>3.7593984962406013E-3</v>
      </c>
      <c r="H165" s="5">
        <f t="shared" si="5"/>
        <v>0</v>
      </c>
      <c r="I165" s="4" t="s">
        <v>1698</v>
      </c>
    </row>
    <row r="166" spans="1:9" x14ac:dyDescent="0.25">
      <c r="A166" s="10">
        <v>245</v>
      </c>
      <c r="B166" s="10" t="s">
        <v>572</v>
      </c>
      <c r="C166" s="14" t="s">
        <v>1268</v>
      </c>
      <c r="D166" s="10">
        <v>1015</v>
      </c>
      <c r="E166" s="10">
        <v>3</v>
      </c>
      <c r="F166" s="10">
        <v>0</v>
      </c>
      <c r="G166" s="49">
        <f t="shared" si="4"/>
        <v>2.9556650246305421E-3</v>
      </c>
      <c r="H166" s="5">
        <f t="shared" si="5"/>
        <v>0</v>
      </c>
      <c r="I166" s="4" t="s">
        <v>1698</v>
      </c>
    </row>
    <row r="167" spans="1:9" x14ac:dyDescent="0.25">
      <c r="A167" s="10">
        <v>249</v>
      </c>
      <c r="B167" s="10" t="s">
        <v>572</v>
      </c>
      <c r="C167" s="14" t="s">
        <v>1277</v>
      </c>
      <c r="D167" s="10">
        <v>799</v>
      </c>
      <c r="E167" s="10">
        <v>2</v>
      </c>
      <c r="F167" s="10">
        <v>0</v>
      </c>
      <c r="G167" s="49">
        <f t="shared" si="4"/>
        <v>2.5031289111389237E-3</v>
      </c>
      <c r="H167" s="5">
        <f t="shared" si="5"/>
        <v>0</v>
      </c>
      <c r="I167" s="4" t="s">
        <v>1701</v>
      </c>
    </row>
    <row r="168" spans="1:9" x14ac:dyDescent="0.25">
      <c r="A168" s="10">
        <v>261</v>
      </c>
      <c r="B168" s="10" t="s">
        <v>572</v>
      </c>
      <c r="C168" s="14" t="s">
        <v>1269</v>
      </c>
      <c r="D168" s="10">
        <v>468</v>
      </c>
      <c r="E168" s="10">
        <v>1</v>
      </c>
      <c r="F168" s="10">
        <v>0</v>
      </c>
      <c r="G168" s="49">
        <f t="shared" si="4"/>
        <v>2.136752136752137E-3</v>
      </c>
      <c r="H168" s="5">
        <f t="shared" si="5"/>
        <v>0</v>
      </c>
      <c r="I168" s="4" t="s">
        <v>1698</v>
      </c>
    </row>
    <row r="169" spans="1:9" x14ac:dyDescent="0.25">
      <c r="A169" s="10">
        <v>250</v>
      </c>
      <c r="B169" s="10" t="s">
        <v>572</v>
      </c>
      <c r="C169" s="14" t="s">
        <v>1278</v>
      </c>
      <c r="D169" s="10">
        <v>691</v>
      </c>
      <c r="E169" s="10">
        <v>1</v>
      </c>
      <c r="F169" s="10">
        <v>0</v>
      </c>
      <c r="G169" s="49">
        <f t="shared" si="4"/>
        <v>1.4471780028943559E-3</v>
      </c>
      <c r="H169" s="5">
        <f t="shared" si="5"/>
        <v>0</v>
      </c>
      <c r="I169" s="4" t="s">
        <v>1698</v>
      </c>
    </row>
    <row r="170" spans="1:9" x14ac:dyDescent="0.25">
      <c r="A170" s="10">
        <v>243</v>
      </c>
      <c r="B170" s="10" t="s">
        <v>572</v>
      </c>
      <c r="C170" s="14" t="s">
        <v>1263</v>
      </c>
      <c r="D170" s="10">
        <v>521</v>
      </c>
      <c r="E170" s="10">
        <v>0</v>
      </c>
      <c r="F170" s="10">
        <v>0</v>
      </c>
      <c r="G170" s="49">
        <f t="shared" si="4"/>
        <v>0</v>
      </c>
      <c r="H170" s="5">
        <f t="shared" si="5"/>
        <v>0</v>
      </c>
      <c r="I170" s="4" t="s">
        <v>1698</v>
      </c>
    </row>
    <row r="171" spans="1:9" x14ac:dyDescent="0.25">
      <c r="A171" s="10">
        <v>251</v>
      </c>
      <c r="B171" s="10" t="s">
        <v>572</v>
      </c>
      <c r="C171" s="14" t="s">
        <v>1279</v>
      </c>
      <c r="D171" s="10">
        <v>302</v>
      </c>
      <c r="E171" s="10">
        <v>0</v>
      </c>
      <c r="F171" s="10">
        <v>0</v>
      </c>
      <c r="G171" s="49">
        <f t="shared" si="4"/>
        <v>0</v>
      </c>
      <c r="H171" s="5">
        <f t="shared" si="5"/>
        <v>0</v>
      </c>
      <c r="I171" s="4" t="s">
        <v>1698</v>
      </c>
    </row>
    <row r="172" spans="1:9" x14ac:dyDescent="0.25">
      <c r="A172" s="10">
        <v>258</v>
      </c>
      <c r="B172" s="10" t="s">
        <v>572</v>
      </c>
      <c r="C172" s="14" t="s">
        <v>1264</v>
      </c>
      <c r="D172" s="10">
        <v>371</v>
      </c>
      <c r="E172" s="10">
        <v>0</v>
      </c>
      <c r="F172" s="10">
        <v>0</v>
      </c>
      <c r="G172" s="49">
        <f t="shared" si="4"/>
        <v>0</v>
      </c>
      <c r="H172" s="5">
        <f t="shared" si="5"/>
        <v>0</v>
      </c>
      <c r="I172" s="4" t="s">
        <v>1698</v>
      </c>
    </row>
    <row r="173" spans="1:9" x14ac:dyDescent="0.25">
      <c r="A173" s="10">
        <v>266</v>
      </c>
      <c r="B173" s="10" t="s">
        <v>633</v>
      </c>
      <c r="C173" s="14" t="s">
        <v>1301</v>
      </c>
      <c r="D173" s="10">
        <v>474</v>
      </c>
      <c r="E173" s="10">
        <v>320</v>
      </c>
      <c r="F173" s="10">
        <v>0</v>
      </c>
      <c r="G173" s="49">
        <f t="shared" si="4"/>
        <v>0.67510548523206748</v>
      </c>
      <c r="H173" s="5">
        <f t="shared" si="5"/>
        <v>0</v>
      </c>
      <c r="I173" s="4" t="s">
        <v>1698</v>
      </c>
    </row>
    <row r="174" spans="1:9" x14ac:dyDescent="0.25">
      <c r="A174" s="10">
        <v>271</v>
      </c>
      <c r="B174" s="10" t="s">
        <v>633</v>
      </c>
      <c r="C174" s="14" t="s">
        <v>1306</v>
      </c>
      <c r="D174" s="10">
        <v>373</v>
      </c>
      <c r="E174" s="10">
        <v>4</v>
      </c>
      <c r="F174" s="10">
        <v>0</v>
      </c>
      <c r="G174" s="49">
        <f t="shared" si="4"/>
        <v>1.0723860589812333E-2</v>
      </c>
      <c r="H174" s="5">
        <f t="shared" si="5"/>
        <v>0</v>
      </c>
      <c r="I174" s="4" t="s">
        <v>1698</v>
      </c>
    </row>
    <row r="175" spans="1:9" x14ac:dyDescent="0.25">
      <c r="A175" s="10">
        <v>283</v>
      </c>
      <c r="B175" s="10" t="s">
        <v>633</v>
      </c>
      <c r="C175" s="14" t="s">
        <v>1317</v>
      </c>
      <c r="D175" s="10">
        <v>255</v>
      </c>
      <c r="E175" s="10">
        <v>2</v>
      </c>
      <c r="F175" s="10">
        <v>0</v>
      </c>
      <c r="G175" s="49">
        <f t="shared" si="4"/>
        <v>7.8431372549019607E-3</v>
      </c>
      <c r="H175" s="5">
        <f t="shared" si="5"/>
        <v>0</v>
      </c>
      <c r="I175" s="4" t="s">
        <v>1698</v>
      </c>
    </row>
    <row r="176" spans="1:9" x14ac:dyDescent="0.25">
      <c r="A176" s="10">
        <v>282</v>
      </c>
      <c r="B176" s="10" t="s">
        <v>633</v>
      </c>
      <c r="C176" s="14" t="s">
        <v>1310</v>
      </c>
      <c r="D176" s="10">
        <v>175</v>
      </c>
      <c r="E176" s="10">
        <v>1</v>
      </c>
      <c r="F176" s="10">
        <v>0</v>
      </c>
      <c r="G176" s="49">
        <f t="shared" si="4"/>
        <v>5.7142857142857143E-3</v>
      </c>
      <c r="H176" s="5">
        <f t="shared" si="5"/>
        <v>0</v>
      </c>
      <c r="I176" s="4" t="s">
        <v>1698</v>
      </c>
    </row>
    <row r="177" spans="1:9" x14ac:dyDescent="0.25">
      <c r="A177" s="10">
        <v>284</v>
      </c>
      <c r="B177" s="10" t="s">
        <v>633</v>
      </c>
      <c r="C177" s="14" t="s">
        <v>1308</v>
      </c>
      <c r="D177" s="10">
        <v>622</v>
      </c>
      <c r="E177" s="10">
        <v>2</v>
      </c>
      <c r="F177" s="10">
        <v>0</v>
      </c>
      <c r="G177" s="49">
        <f t="shared" si="4"/>
        <v>3.2154340836012861E-3</v>
      </c>
      <c r="H177" s="5">
        <f t="shared" si="5"/>
        <v>0</v>
      </c>
      <c r="I177" s="4" t="s">
        <v>1698</v>
      </c>
    </row>
    <row r="178" spans="1:9" x14ac:dyDescent="0.25">
      <c r="A178" s="10">
        <v>265</v>
      </c>
      <c r="B178" s="10" t="s">
        <v>633</v>
      </c>
      <c r="C178" s="14" t="s">
        <v>1300</v>
      </c>
      <c r="D178" s="10">
        <v>369</v>
      </c>
      <c r="E178" s="10">
        <v>0</v>
      </c>
      <c r="F178" s="10">
        <v>0</v>
      </c>
      <c r="G178" s="49">
        <f t="shared" si="4"/>
        <v>0</v>
      </c>
      <c r="H178" s="5">
        <f t="shared" si="5"/>
        <v>0</v>
      </c>
      <c r="I178" s="4" t="s">
        <v>1706</v>
      </c>
    </row>
    <row r="179" spans="1:9" x14ac:dyDescent="0.25">
      <c r="A179" s="10">
        <v>267</v>
      </c>
      <c r="B179" s="10" t="s">
        <v>633</v>
      </c>
      <c r="C179" s="14" t="s">
        <v>1302</v>
      </c>
      <c r="D179" s="10">
        <v>338</v>
      </c>
      <c r="E179" s="10">
        <v>0</v>
      </c>
      <c r="F179" s="10">
        <v>0</v>
      </c>
      <c r="G179" s="49">
        <f t="shared" si="4"/>
        <v>0</v>
      </c>
      <c r="H179" s="5">
        <f t="shared" si="5"/>
        <v>0</v>
      </c>
      <c r="I179" s="4" t="s">
        <v>1701</v>
      </c>
    </row>
    <row r="180" spans="1:9" x14ac:dyDescent="0.25">
      <c r="A180" s="10">
        <v>270</v>
      </c>
      <c r="B180" s="10" t="s">
        <v>633</v>
      </c>
      <c r="C180" s="14" t="s">
        <v>1322</v>
      </c>
      <c r="D180" s="10">
        <v>434</v>
      </c>
      <c r="E180" s="10">
        <v>0</v>
      </c>
      <c r="F180" s="10">
        <v>0</v>
      </c>
      <c r="G180" s="49">
        <f t="shared" si="4"/>
        <v>0</v>
      </c>
      <c r="H180" s="5">
        <f t="shared" si="5"/>
        <v>0</v>
      </c>
      <c r="I180" s="4" t="s">
        <v>1698</v>
      </c>
    </row>
    <row r="181" spans="1:9" x14ac:dyDescent="0.25">
      <c r="A181" s="10">
        <v>285</v>
      </c>
      <c r="B181" s="10" t="s">
        <v>633</v>
      </c>
      <c r="C181" s="14" t="s">
        <v>1321</v>
      </c>
      <c r="D181" s="10">
        <v>244</v>
      </c>
      <c r="E181" s="10">
        <v>0</v>
      </c>
      <c r="F181" s="10">
        <v>0</v>
      </c>
      <c r="G181" s="49">
        <f t="shared" si="4"/>
        <v>0</v>
      </c>
      <c r="H181" s="5">
        <f t="shared" si="5"/>
        <v>0</v>
      </c>
      <c r="I181" s="4" t="s">
        <v>1698</v>
      </c>
    </row>
    <row r="182" spans="1:9" x14ac:dyDescent="0.25">
      <c r="A182" s="10">
        <v>300</v>
      </c>
      <c r="B182" s="10" t="s">
        <v>108</v>
      </c>
      <c r="C182" s="14" t="s">
        <v>893</v>
      </c>
      <c r="D182" s="10">
        <v>473</v>
      </c>
      <c r="E182" s="10">
        <v>266</v>
      </c>
      <c r="F182" s="10">
        <v>0</v>
      </c>
      <c r="G182" s="49">
        <f t="shared" si="4"/>
        <v>0.56236786469344613</v>
      </c>
      <c r="H182" s="5">
        <f t="shared" si="5"/>
        <v>0</v>
      </c>
      <c r="I182" s="4" t="s">
        <v>1698</v>
      </c>
    </row>
    <row r="183" spans="1:9" x14ac:dyDescent="0.25">
      <c r="A183" s="10">
        <v>291</v>
      </c>
      <c r="B183" s="10" t="s">
        <v>108</v>
      </c>
      <c r="C183" s="14" t="s">
        <v>884</v>
      </c>
      <c r="D183" s="10">
        <v>486</v>
      </c>
      <c r="E183" s="10">
        <v>246</v>
      </c>
      <c r="F183" s="10">
        <v>0</v>
      </c>
      <c r="G183" s="49">
        <f t="shared" si="4"/>
        <v>0.50617283950617287</v>
      </c>
      <c r="H183" s="5">
        <f t="shared" si="5"/>
        <v>0</v>
      </c>
      <c r="I183" s="4" t="s">
        <v>1701</v>
      </c>
    </row>
    <row r="184" spans="1:9" x14ac:dyDescent="0.25">
      <c r="A184" s="10">
        <v>297</v>
      </c>
      <c r="B184" s="10" t="s">
        <v>108</v>
      </c>
      <c r="C184" s="14" t="s">
        <v>887</v>
      </c>
      <c r="D184" s="10">
        <v>1033</v>
      </c>
      <c r="E184" s="10">
        <v>518</v>
      </c>
      <c r="F184" s="10">
        <v>0</v>
      </c>
      <c r="G184" s="49">
        <f t="shared" si="4"/>
        <v>0.50145208131655372</v>
      </c>
      <c r="H184" s="5">
        <f t="shared" si="5"/>
        <v>0</v>
      </c>
      <c r="I184" s="4" t="s">
        <v>1698</v>
      </c>
    </row>
    <row r="185" spans="1:9" x14ac:dyDescent="0.25">
      <c r="A185" s="10">
        <v>296</v>
      </c>
      <c r="B185" s="10" t="s">
        <v>108</v>
      </c>
      <c r="C185" s="14" t="s">
        <v>890</v>
      </c>
      <c r="D185" s="10">
        <v>806</v>
      </c>
      <c r="E185" s="10">
        <v>397</v>
      </c>
      <c r="F185" s="10">
        <v>0</v>
      </c>
      <c r="G185" s="49">
        <f t="shared" si="4"/>
        <v>0.49255583126550867</v>
      </c>
      <c r="H185" s="5">
        <f t="shared" si="5"/>
        <v>0</v>
      </c>
      <c r="I185" s="4" t="s">
        <v>1698</v>
      </c>
    </row>
    <row r="186" spans="1:9" x14ac:dyDescent="0.25">
      <c r="A186" s="10">
        <v>290</v>
      </c>
      <c r="B186" s="10" t="s">
        <v>108</v>
      </c>
      <c r="C186" s="14" t="s">
        <v>883</v>
      </c>
      <c r="D186" s="10">
        <v>496</v>
      </c>
      <c r="E186" s="10">
        <v>220</v>
      </c>
      <c r="F186" s="10">
        <v>0</v>
      </c>
      <c r="G186" s="49">
        <f t="shared" si="4"/>
        <v>0.44354838709677419</v>
      </c>
      <c r="H186" s="5">
        <f t="shared" si="5"/>
        <v>0</v>
      </c>
      <c r="I186" s="4" t="s">
        <v>1698</v>
      </c>
    </row>
    <row r="187" spans="1:9" x14ac:dyDescent="0.25">
      <c r="A187" s="10">
        <v>288</v>
      </c>
      <c r="B187" s="10" t="s">
        <v>108</v>
      </c>
      <c r="C187" s="14" t="s">
        <v>891</v>
      </c>
      <c r="D187" s="10">
        <v>317</v>
      </c>
      <c r="E187" s="10">
        <v>94</v>
      </c>
      <c r="F187" s="10">
        <v>0</v>
      </c>
      <c r="G187" s="49">
        <f t="shared" si="4"/>
        <v>0.29652996845425866</v>
      </c>
      <c r="H187" s="5">
        <f t="shared" si="5"/>
        <v>0</v>
      </c>
      <c r="I187" s="4" t="s">
        <v>1698</v>
      </c>
    </row>
    <row r="188" spans="1:9" x14ac:dyDescent="0.25">
      <c r="A188" s="10">
        <v>302</v>
      </c>
      <c r="B188" s="10" t="s">
        <v>108</v>
      </c>
      <c r="C188" s="14" t="s">
        <v>892</v>
      </c>
      <c r="D188" s="10">
        <v>500</v>
      </c>
      <c r="E188" s="10">
        <v>135</v>
      </c>
      <c r="F188" s="10">
        <v>0</v>
      </c>
      <c r="G188" s="49">
        <f t="shared" si="4"/>
        <v>0.27</v>
      </c>
      <c r="H188" s="5">
        <f t="shared" si="5"/>
        <v>0</v>
      </c>
      <c r="I188" s="4" t="s">
        <v>1698</v>
      </c>
    </row>
    <row r="189" spans="1:9" x14ac:dyDescent="0.25">
      <c r="A189" s="10">
        <v>286</v>
      </c>
      <c r="B189" s="10" t="s">
        <v>108</v>
      </c>
      <c r="C189" s="14" t="s">
        <v>110</v>
      </c>
      <c r="D189" s="10">
        <v>4</v>
      </c>
      <c r="E189" s="10">
        <v>1</v>
      </c>
      <c r="F189" s="10">
        <v>0</v>
      </c>
      <c r="G189" s="49">
        <f t="shared" si="4"/>
        <v>0.25</v>
      </c>
      <c r="H189" s="5">
        <f t="shared" si="5"/>
        <v>0</v>
      </c>
      <c r="I189" s="4" t="s">
        <v>1698</v>
      </c>
    </row>
    <row r="190" spans="1:9" x14ac:dyDescent="0.25">
      <c r="A190" s="10">
        <v>299</v>
      </c>
      <c r="B190" s="10" t="s">
        <v>108</v>
      </c>
      <c r="C190" s="14" t="s">
        <v>894</v>
      </c>
      <c r="D190" s="10">
        <v>425</v>
      </c>
      <c r="E190" s="10">
        <v>104</v>
      </c>
      <c r="F190" s="10">
        <v>0</v>
      </c>
      <c r="G190" s="49">
        <f t="shared" si="4"/>
        <v>0.24470588235294119</v>
      </c>
      <c r="H190" s="5">
        <f t="shared" si="5"/>
        <v>0</v>
      </c>
      <c r="I190" s="4" t="s">
        <v>1698</v>
      </c>
    </row>
    <row r="191" spans="1:9" x14ac:dyDescent="0.25">
      <c r="A191" s="10">
        <v>292</v>
      </c>
      <c r="B191" s="10" t="s">
        <v>108</v>
      </c>
      <c r="C191" s="14" t="s">
        <v>886</v>
      </c>
      <c r="D191" s="10">
        <v>460</v>
      </c>
      <c r="E191" s="10">
        <v>4</v>
      </c>
      <c r="F191" s="10">
        <v>0</v>
      </c>
      <c r="G191" s="49">
        <f t="shared" si="4"/>
        <v>8.6956521739130436E-3</v>
      </c>
      <c r="H191" s="5">
        <f t="shared" si="5"/>
        <v>0</v>
      </c>
      <c r="I191" s="4" t="s">
        <v>1698</v>
      </c>
    </row>
    <row r="192" spans="1:9" x14ac:dyDescent="0.25">
      <c r="A192" s="10">
        <v>295</v>
      </c>
      <c r="B192" s="10" t="s">
        <v>108</v>
      </c>
      <c r="C192" s="14" t="s">
        <v>895</v>
      </c>
      <c r="D192" s="10">
        <v>1060</v>
      </c>
      <c r="E192" s="10">
        <v>9</v>
      </c>
      <c r="F192" s="10">
        <v>0</v>
      </c>
      <c r="G192" s="49">
        <f t="shared" si="4"/>
        <v>8.4905660377358489E-3</v>
      </c>
      <c r="H192" s="5">
        <f t="shared" si="5"/>
        <v>0</v>
      </c>
      <c r="I192" s="4" t="s">
        <v>1698</v>
      </c>
    </row>
    <row r="193" spans="1:9" x14ac:dyDescent="0.25">
      <c r="A193" s="10">
        <v>298</v>
      </c>
      <c r="B193" s="10" t="s">
        <v>108</v>
      </c>
      <c r="C193" s="14" t="s">
        <v>897</v>
      </c>
      <c r="D193" s="10">
        <v>644</v>
      </c>
      <c r="E193" s="10">
        <v>3</v>
      </c>
      <c r="F193" s="10">
        <v>0</v>
      </c>
      <c r="G193" s="49">
        <f t="shared" si="4"/>
        <v>4.658385093167702E-3</v>
      </c>
      <c r="H193" s="5">
        <f t="shared" si="5"/>
        <v>0</v>
      </c>
      <c r="I193" s="4" t="s">
        <v>1698</v>
      </c>
    </row>
    <row r="194" spans="1:9" x14ac:dyDescent="0.25">
      <c r="A194" s="10">
        <v>289</v>
      </c>
      <c r="B194" s="10" t="s">
        <v>108</v>
      </c>
      <c r="C194" s="14" t="s">
        <v>888</v>
      </c>
      <c r="D194" s="10">
        <v>576</v>
      </c>
      <c r="E194" s="10">
        <v>2</v>
      </c>
      <c r="F194" s="10">
        <v>0</v>
      </c>
      <c r="G194" s="49">
        <f t="shared" si="4"/>
        <v>3.472222222222222E-3</v>
      </c>
      <c r="H194" s="5">
        <f t="shared" si="5"/>
        <v>0</v>
      </c>
      <c r="I194" s="4" t="s">
        <v>1698</v>
      </c>
    </row>
    <row r="195" spans="1:9" x14ac:dyDescent="0.25">
      <c r="A195" s="10">
        <v>287</v>
      </c>
      <c r="B195" s="10" t="s">
        <v>108</v>
      </c>
      <c r="C195" s="14" t="s">
        <v>882</v>
      </c>
      <c r="D195" s="10">
        <v>348</v>
      </c>
      <c r="E195" s="10">
        <v>1</v>
      </c>
      <c r="F195" s="10">
        <v>0</v>
      </c>
      <c r="G195" s="49">
        <f t="shared" si="4"/>
        <v>2.8735632183908046E-3</v>
      </c>
      <c r="H195" s="5">
        <f t="shared" si="5"/>
        <v>0</v>
      </c>
      <c r="I195" s="4" t="s">
        <v>1698</v>
      </c>
    </row>
    <row r="196" spans="1:9" x14ac:dyDescent="0.25">
      <c r="A196" s="10">
        <v>303</v>
      </c>
      <c r="B196" s="10" t="s">
        <v>134</v>
      </c>
      <c r="C196" s="14" t="s">
        <v>912</v>
      </c>
      <c r="D196" s="10">
        <v>284</v>
      </c>
      <c r="E196" s="10">
        <v>247</v>
      </c>
      <c r="F196" s="10">
        <v>0</v>
      </c>
      <c r="G196" s="49">
        <f t="shared" ref="G196:G259" si="6">E196/D196</f>
        <v>0.86971830985915488</v>
      </c>
      <c r="H196" s="5">
        <f t="shared" ref="H196:H259" si="7">F196/D196</f>
        <v>0</v>
      </c>
      <c r="I196" s="4" t="s">
        <v>1698</v>
      </c>
    </row>
    <row r="197" spans="1:9" x14ac:dyDescent="0.25">
      <c r="A197" s="10">
        <v>323</v>
      </c>
      <c r="B197" s="10" t="s">
        <v>134</v>
      </c>
      <c r="C197" s="14" t="s">
        <v>913</v>
      </c>
      <c r="D197" s="10">
        <v>212</v>
      </c>
      <c r="E197" s="10">
        <v>174</v>
      </c>
      <c r="F197" s="10">
        <v>0</v>
      </c>
      <c r="G197" s="49">
        <f t="shared" si="6"/>
        <v>0.82075471698113212</v>
      </c>
      <c r="H197" s="5">
        <f t="shared" si="7"/>
        <v>0</v>
      </c>
      <c r="I197" s="4" t="s">
        <v>1698</v>
      </c>
    </row>
    <row r="198" spans="1:9" x14ac:dyDescent="0.25">
      <c r="A198" s="10">
        <v>329</v>
      </c>
      <c r="B198" s="10" t="s">
        <v>134</v>
      </c>
      <c r="C198" s="14" t="s">
        <v>922</v>
      </c>
      <c r="D198" s="10">
        <v>310</v>
      </c>
      <c r="E198" s="10">
        <v>200</v>
      </c>
      <c r="F198" s="10">
        <v>0</v>
      </c>
      <c r="G198" s="49">
        <f t="shared" si="6"/>
        <v>0.64516129032258063</v>
      </c>
      <c r="H198" s="5">
        <f t="shared" si="7"/>
        <v>0</v>
      </c>
      <c r="I198" s="4" t="s">
        <v>1698</v>
      </c>
    </row>
    <row r="199" spans="1:9" x14ac:dyDescent="0.25">
      <c r="A199" s="10">
        <v>322</v>
      </c>
      <c r="B199" s="10" t="s">
        <v>134</v>
      </c>
      <c r="C199" s="14" t="s">
        <v>909</v>
      </c>
      <c r="D199" s="10">
        <v>353</v>
      </c>
      <c r="E199" s="10">
        <v>220</v>
      </c>
      <c r="F199" s="10">
        <v>0</v>
      </c>
      <c r="G199" s="49">
        <f t="shared" si="6"/>
        <v>0.62322946175637395</v>
      </c>
      <c r="H199" s="5">
        <f t="shared" si="7"/>
        <v>0</v>
      </c>
      <c r="I199" s="4" t="s">
        <v>1698</v>
      </c>
    </row>
    <row r="200" spans="1:9" x14ac:dyDescent="0.25">
      <c r="A200" s="10">
        <v>315</v>
      </c>
      <c r="B200" s="10" t="s">
        <v>134</v>
      </c>
      <c r="C200" s="14" t="s">
        <v>899</v>
      </c>
      <c r="D200" s="10">
        <v>616</v>
      </c>
      <c r="E200" s="10">
        <v>355</v>
      </c>
      <c r="F200" s="10">
        <v>0</v>
      </c>
      <c r="G200" s="49">
        <f t="shared" si="6"/>
        <v>0.57629870129870131</v>
      </c>
      <c r="H200" s="5">
        <f t="shared" si="7"/>
        <v>0</v>
      </c>
      <c r="I200" s="4" t="s">
        <v>1698</v>
      </c>
    </row>
    <row r="201" spans="1:9" x14ac:dyDescent="0.25">
      <c r="A201" s="10">
        <v>304</v>
      </c>
      <c r="B201" s="10" t="s">
        <v>134</v>
      </c>
      <c r="C201" s="14" t="s">
        <v>917</v>
      </c>
      <c r="D201" s="10">
        <v>124</v>
      </c>
      <c r="E201" s="10">
        <v>67</v>
      </c>
      <c r="F201" s="10">
        <v>0</v>
      </c>
      <c r="G201" s="49">
        <f t="shared" si="6"/>
        <v>0.54032258064516125</v>
      </c>
      <c r="H201" s="5">
        <f t="shared" si="7"/>
        <v>0</v>
      </c>
      <c r="I201" s="4" t="s">
        <v>1698</v>
      </c>
    </row>
    <row r="202" spans="1:9" x14ac:dyDescent="0.25">
      <c r="A202" s="10">
        <v>306</v>
      </c>
      <c r="B202" s="10" t="s">
        <v>134</v>
      </c>
      <c r="C202" s="14" t="s">
        <v>900</v>
      </c>
      <c r="D202" s="10">
        <v>555</v>
      </c>
      <c r="E202" s="10">
        <v>253</v>
      </c>
      <c r="F202" s="10">
        <v>0</v>
      </c>
      <c r="G202" s="49">
        <f t="shared" si="6"/>
        <v>0.45585585585585586</v>
      </c>
      <c r="H202" s="5">
        <f t="shared" si="7"/>
        <v>0</v>
      </c>
      <c r="I202" s="4" t="s">
        <v>1698</v>
      </c>
    </row>
    <row r="203" spans="1:9" x14ac:dyDescent="0.25">
      <c r="A203" s="10">
        <v>327</v>
      </c>
      <c r="B203" s="10" t="s">
        <v>134</v>
      </c>
      <c r="C203" s="14" t="s">
        <v>919</v>
      </c>
      <c r="D203" s="10">
        <v>221</v>
      </c>
      <c r="E203" s="10">
        <v>76</v>
      </c>
      <c r="F203" s="10">
        <v>0</v>
      </c>
      <c r="G203" s="49">
        <f t="shared" si="6"/>
        <v>0.34389140271493213</v>
      </c>
      <c r="H203" s="5">
        <f t="shared" si="7"/>
        <v>0</v>
      </c>
      <c r="I203" s="4" t="s">
        <v>1706</v>
      </c>
    </row>
    <row r="204" spans="1:9" x14ac:dyDescent="0.25">
      <c r="A204" s="10">
        <v>312</v>
      </c>
      <c r="B204" s="10" t="s">
        <v>134</v>
      </c>
      <c r="C204" s="14" t="s">
        <v>911</v>
      </c>
      <c r="D204" s="10">
        <v>512</v>
      </c>
      <c r="E204" s="10">
        <v>162</v>
      </c>
      <c r="F204" s="10">
        <v>0</v>
      </c>
      <c r="G204" s="49">
        <f t="shared" si="6"/>
        <v>0.31640625</v>
      </c>
      <c r="H204" s="5">
        <f t="shared" si="7"/>
        <v>0</v>
      </c>
      <c r="I204" s="4" t="s">
        <v>1700</v>
      </c>
    </row>
    <row r="205" spans="1:9" x14ac:dyDescent="0.25">
      <c r="A205" s="10">
        <v>321</v>
      </c>
      <c r="B205" s="10" t="s">
        <v>134</v>
      </c>
      <c r="C205" s="14" t="s">
        <v>908</v>
      </c>
      <c r="D205" s="10">
        <v>559</v>
      </c>
      <c r="E205" s="10">
        <v>51</v>
      </c>
      <c r="F205" s="10">
        <v>0</v>
      </c>
      <c r="G205" s="49">
        <f t="shared" si="6"/>
        <v>9.1234347048300538E-2</v>
      </c>
      <c r="H205" s="5">
        <f t="shared" si="7"/>
        <v>0</v>
      </c>
      <c r="I205" s="4" t="s">
        <v>1698</v>
      </c>
    </row>
    <row r="206" spans="1:9" x14ac:dyDescent="0.25">
      <c r="A206" s="10">
        <v>317</v>
      </c>
      <c r="B206" s="10" t="s">
        <v>134</v>
      </c>
      <c r="C206" s="14" t="s">
        <v>901</v>
      </c>
      <c r="D206" s="10">
        <v>491</v>
      </c>
      <c r="E206" s="10">
        <v>27</v>
      </c>
      <c r="F206" s="10">
        <v>0</v>
      </c>
      <c r="G206" s="49">
        <f t="shared" si="6"/>
        <v>5.4989816700610997E-2</v>
      </c>
      <c r="H206" s="5">
        <f t="shared" si="7"/>
        <v>0</v>
      </c>
      <c r="I206" s="4" t="s">
        <v>1698</v>
      </c>
    </row>
    <row r="207" spans="1:9" x14ac:dyDescent="0.25">
      <c r="A207" s="10">
        <v>331</v>
      </c>
      <c r="B207" s="10" t="s">
        <v>134</v>
      </c>
      <c r="C207" s="14" t="s">
        <v>915</v>
      </c>
      <c r="D207" s="10">
        <v>464</v>
      </c>
      <c r="E207" s="10">
        <v>8</v>
      </c>
      <c r="F207" s="10">
        <v>0</v>
      </c>
      <c r="G207" s="49">
        <f t="shared" si="6"/>
        <v>1.7241379310344827E-2</v>
      </c>
      <c r="H207" s="5">
        <f t="shared" si="7"/>
        <v>0</v>
      </c>
      <c r="I207" s="4" t="s">
        <v>1701</v>
      </c>
    </row>
    <row r="208" spans="1:9" x14ac:dyDescent="0.25">
      <c r="A208" s="10">
        <v>308</v>
      </c>
      <c r="B208" s="10" t="s">
        <v>134</v>
      </c>
      <c r="C208" s="14" t="s">
        <v>902</v>
      </c>
      <c r="D208" s="10">
        <v>562</v>
      </c>
      <c r="E208" s="10">
        <v>7</v>
      </c>
      <c r="F208" s="10">
        <v>0</v>
      </c>
      <c r="G208" s="49">
        <f t="shared" si="6"/>
        <v>1.2455516014234875E-2</v>
      </c>
      <c r="H208" s="5">
        <f t="shared" si="7"/>
        <v>0</v>
      </c>
      <c r="I208" s="4" t="s">
        <v>1701</v>
      </c>
    </row>
    <row r="209" spans="1:9" x14ac:dyDescent="0.25">
      <c r="A209" s="10">
        <v>311</v>
      </c>
      <c r="B209" s="10" t="s">
        <v>134</v>
      </c>
      <c r="C209" s="14" t="s">
        <v>910</v>
      </c>
      <c r="D209" s="10">
        <v>428</v>
      </c>
      <c r="E209" s="10">
        <v>4</v>
      </c>
      <c r="F209" s="10">
        <v>0</v>
      </c>
      <c r="G209" s="49">
        <f t="shared" si="6"/>
        <v>9.3457943925233638E-3</v>
      </c>
      <c r="H209" s="5">
        <f t="shared" si="7"/>
        <v>0</v>
      </c>
      <c r="I209" s="4" t="s">
        <v>1698</v>
      </c>
    </row>
    <row r="210" spans="1:9" x14ac:dyDescent="0.25">
      <c r="A210" s="10">
        <v>320</v>
      </c>
      <c r="B210" s="10" t="s">
        <v>134</v>
      </c>
      <c r="C210" s="14" t="s">
        <v>907</v>
      </c>
      <c r="D210" s="10">
        <v>321</v>
      </c>
      <c r="E210" s="10">
        <v>3</v>
      </c>
      <c r="F210" s="10">
        <v>0</v>
      </c>
      <c r="G210" s="49">
        <f t="shared" si="6"/>
        <v>9.3457943925233638E-3</v>
      </c>
      <c r="H210" s="5">
        <f t="shared" si="7"/>
        <v>0</v>
      </c>
      <c r="I210" s="4" t="s">
        <v>1698</v>
      </c>
    </row>
    <row r="211" spans="1:9" x14ac:dyDescent="0.25">
      <c r="A211" s="10">
        <v>324</v>
      </c>
      <c r="B211" s="10" t="s">
        <v>134</v>
      </c>
      <c r="C211" s="14" t="s">
        <v>914</v>
      </c>
      <c r="D211" s="10">
        <v>218</v>
      </c>
      <c r="E211" s="10">
        <v>2</v>
      </c>
      <c r="F211" s="10">
        <v>0</v>
      </c>
      <c r="G211" s="49">
        <f t="shared" si="6"/>
        <v>9.1743119266055051E-3</v>
      </c>
      <c r="H211" s="5">
        <f t="shared" si="7"/>
        <v>0</v>
      </c>
      <c r="I211" s="4" t="s">
        <v>1698</v>
      </c>
    </row>
    <row r="212" spans="1:9" x14ac:dyDescent="0.25">
      <c r="A212" s="10">
        <v>325</v>
      </c>
      <c r="B212" s="10" t="s">
        <v>134</v>
      </c>
      <c r="C212" s="14" t="s">
        <v>921</v>
      </c>
      <c r="D212" s="10">
        <v>471</v>
      </c>
      <c r="E212" s="10">
        <v>4</v>
      </c>
      <c r="F212" s="10">
        <v>0</v>
      </c>
      <c r="G212" s="49">
        <f t="shared" si="6"/>
        <v>8.4925690021231421E-3</v>
      </c>
      <c r="H212" s="5">
        <f t="shared" si="7"/>
        <v>0</v>
      </c>
      <c r="I212" s="4" t="s">
        <v>1698</v>
      </c>
    </row>
    <row r="213" spans="1:9" x14ac:dyDescent="0.25">
      <c r="A213" s="10">
        <v>310</v>
      </c>
      <c r="B213" s="10" t="s">
        <v>134</v>
      </c>
      <c r="C213" s="14" t="s">
        <v>904</v>
      </c>
      <c r="D213" s="10">
        <v>469</v>
      </c>
      <c r="E213" s="10">
        <v>2</v>
      </c>
      <c r="F213" s="10">
        <v>0</v>
      </c>
      <c r="G213" s="49">
        <f t="shared" si="6"/>
        <v>4.2643923240938165E-3</v>
      </c>
      <c r="H213" s="5">
        <f t="shared" si="7"/>
        <v>0</v>
      </c>
      <c r="I213" s="4" t="s">
        <v>1698</v>
      </c>
    </row>
    <row r="214" spans="1:9" x14ac:dyDescent="0.25">
      <c r="A214" s="10">
        <v>330</v>
      </c>
      <c r="B214" s="10" t="s">
        <v>134</v>
      </c>
      <c r="C214" s="14" t="s">
        <v>924</v>
      </c>
      <c r="D214" s="10">
        <v>362</v>
      </c>
      <c r="E214" s="10">
        <v>1</v>
      </c>
      <c r="F214" s="10">
        <v>0</v>
      </c>
      <c r="G214" s="49">
        <f t="shared" si="6"/>
        <v>2.7624309392265192E-3</v>
      </c>
      <c r="H214" s="5">
        <f t="shared" si="7"/>
        <v>0</v>
      </c>
      <c r="I214" s="4" t="s">
        <v>1698</v>
      </c>
    </row>
    <row r="215" spans="1:9" x14ac:dyDescent="0.25">
      <c r="A215" s="10">
        <v>309</v>
      </c>
      <c r="B215" s="10" t="s">
        <v>134</v>
      </c>
      <c r="C215" s="14" t="s">
        <v>903</v>
      </c>
      <c r="D215" s="10">
        <v>373</v>
      </c>
      <c r="E215" s="10">
        <v>1</v>
      </c>
      <c r="F215" s="10">
        <v>0</v>
      </c>
      <c r="G215" s="49">
        <f t="shared" si="6"/>
        <v>2.6809651474530832E-3</v>
      </c>
      <c r="H215" s="5">
        <f t="shared" si="7"/>
        <v>0</v>
      </c>
      <c r="I215" s="4" t="s">
        <v>1698</v>
      </c>
    </row>
    <row r="216" spans="1:9" x14ac:dyDescent="0.25">
      <c r="A216" s="10">
        <v>316</v>
      </c>
      <c r="B216" s="10" t="s">
        <v>134</v>
      </c>
      <c r="C216" s="14" t="s">
        <v>925</v>
      </c>
      <c r="D216" s="10">
        <v>373</v>
      </c>
      <c r="E216" s="10">
        <v>1</v>
      </c>
      <c r="F216" s="10">
        <v>0</v>
      </c>
      <c r="G216" s="49">
        <f t="shared" si="6"/>
        <v>2.6809651474530832E-3</v>
      </c>
      <c r="H216" s="5">
        <f t="shared" si="7"/>
        <v>0</v>
      </c>
      <c r="I216" s="4" t="s">
        <v>1698</v>
      </c>
    </row>
    <row r="217" spans="1:9" x14ac:dyDescent="0.25">
      <c r="A217" s="10">
        <v>313</v>
      </c>
      <c r="B217" s="10" t="s">
        <v>134</v>
      </c>
      <c r="C217" s="14" t="s">
        <v>916</v>
      </c>
      <c r="D217" s="10">
        <v>530</v>
      </c>
      <c r="E217" s="10">
        <v>1</v>
      </c>
      <c r="F217" s="10">
        <v>0</v>
      </c>
      <c r="G217" s="49">
        <f t="shared" si="6"/>
        <v>1.8867924528301887E-3</v>
      </c>
      <c r="H217" s="5">
        <f t="shared" si="7"/>
        <v>0</v>
      </c>
      <c r="I217" s="4" t="s">
        <v>1698</v>
      </c>
    </row>
    <row r="218" spans="1:9" x14ac:dyDescent="0.25">
      <c r="A218" s="10">
        <v>305</v>
      </c>
      <c r="B218" s="10" t="s">
        <v>134</v>
      </c>
      <c r="C218" s="14" t="s">
        <v>918</v>
      </c>
      <c r="D218" s="10">
        <v>449</v>
      </c>
      <c r="E218" s="10">
        <v>0</v>
      </c>
      <c r="F218" s="10">
        <v>0</v>
      </c>
      <c r="G218" s="49">
        <f t="shared" si="6"/>
        <v>0</v>
      </c>
      <c r="H218" s="5">
        <f t="shared" si="7"/>
        <v>0</v>
      </c>
      <c r="I218" s="4" t="s">
        <v>1698</v>
      </c>
    </row>
    <row r="219" spans="1:9" x14ac:dyDescent="0.25">
      <c r="A219" s="10">
        <v>319</v>
      </c>
      <c r="B219" s="10" t="s">
        <v>134</v>
      </c>
      <c r="C219" s="14" t="s">
        <v>906</v>
      </c>
      <c r="D219" s="10">
        <v>213</v>
      </c>
      <c r="E219" s="10">
        <v>0</v>
      </c>
      <c r="F219" s="10">
        <v>0</v>
      </c>
      <c r="G219" s="49">
        <f t="shared" si="6"/>
        <v>0</v>
      </c>
      <c r="H219" s="5">
        <f t="shared" si="7"/>
        <v>0</v>
      </c>
      <c r="I219" s="4" t="s">
        <v>1698</v>
      </c>
    </row>
    <row r="220" spans="1:9" x14ac:dyDescent="0.25">
      <c r="A220" s="10">
        <v>339</v>
      </c>
      <c r="B220" s="10" t="s">
        <v>164</v>
      </c>
      <c r="C220" s="14" t="s">
        <v>927</v>
      </c>
      <c r="D220" s="10">
        <v>126</v>
      </c>
      <c r="E220" s="10">
        <v>100</v>
      </c>
      <c r="F220" s="10">
        <v>0</v>
      </c>
      <c r="G220" s="49">
        <f t="shared" si="6"/>
        <v>0.79365079365079361</v>
      </c>
      <c r="H220" s="5">
        <f t="shared" si="7"/>
        <v>0</v>
      </c>
      <c r="I220" s="4" t="s">
        <v>1698</v>
      </c>
    </row>
    <row r="221" spans="1:9" x14ac:dyDescent="0.25">
      <c r="A221" s="10">
        <v>350</v>
      </c>
      <c r="B221" s="10" t="s">
        <v>164</v>
      </c>
      <c r="C221" s="14" t="s">
        <v>933</v>
      </c>
      <c r="D221" s="10">
        <v>379</v>
      </c>
      <c r="E221" s="10">
        <v>300</v>
      </c>
      <c r="F221" s="10">
        <v>0</v>
      </c>
      <c r="G221" s="49">
        <f t="shared" si="6"/>
        <v>0.79155672823218992</v>
      </c>
      <c r="H221" s="5">
        <f t="shared" si="7"/>
        <v>0</v>
      </c>
      <c r="I221" s="4" t="s">
        <v>1698</v>
      </c>
    </row>
    <row r="222" spans="1:9" x14ac:dyDescent="0.25">
      <c r="A222" s="10">
        <v>336</v>
      </c>
      <c r="B222" s="10" t="s">
        <v>164</v>
      </c>
      <c r="C222" s="14" t="s">
        <v>947</v>
      </c>
      <c r="D222" s="10">
        <v>391</v>
      </c>
      <c r="E222" s="10">
        <v>308</v>
      </c>
      <c r="F222" s="10">
        <v>0</v>
      </c>
      <c r="G222" s="49">
        <f t="shared" si="6"/>
        <v>0.78772378516624042</v>
      </c>
      <c r="H222" s="5">
        <f t="shared" si="7"/>
        <v>0</v>
      </c>
      <c r="I222" s="4" t="s">
        <v>1698</v>
      </c>
    </row>
    <row r="223" spans="1:9" x14ac:dyDescent="0.25">
      <c r="A223" s="10">
        <v>340</v>
      </c>
      <c r="B223" s="10" t="s">
        <v>164</v>
      </c>
      <c r="C223" s="14" t="s">
        <v>928</v>
      </c>
      <c r="D223" s="10">
        <v>670</v>
      </c>
      <c r="E223" s="10">
        <v>523</v>
      </c>
      <c r="F223" s="10">
        <v>0</v>
      </c>
      <c r="G223" s="49">
        <f t="shared" si="6"/>
        <v>0.78059701492537314</v>
      </c>
      <c r="H223" s="5">
        <f t="shared" si="7"/>
        <v>0</v>
      </c>
      <c r="I223" s="4" t="s">
        <v>1698</v>
      </c>
    </row>
    <row r="224" spans="1:9" x14ac:dyDescent="0.25">
      <c r="A224" s="10">
        <v>338</v>
      </c>
      <c r="B224" s="10" t="s">
        <v>164</v>
      </c>
      <c r="C224" s="14" t="s">
        <v>950</v>
      </c>
      <c r="D224" s="10">
        <v>254</v>
      </c>
      <c r="E224" s="10">
        <v>195</v>
      </c>
      <c r="F224" s="10">
        <v>0</v>
      </c>
      <c r="G224" s="49">
        <f t="shared" si="6"/>
        <v>0.76771653543307083</v>
      </c>
      <c r="H224" s="5">
        <f t="shared" si="7"/>
        <v>0</v>
      </c>
      <c r="I224" s="4" t="s">
        <v>1698</v>
      </c>
    </row>
    <row r="225" spans="1:9" x14ac:dyDescent="0.25">
      <c r="A225" s="10">
        <v>355</v>
      </c>
      <c r="B225" s="10" t="s">
        <v>164</v>
      </c>
      <c r="C225" s="14" t="s">
        <v>944</v>
      </c>
      <c r="D225" s="10">
        <v>519</v>
      </c>
      <c r="E225" s="10">
        <v>392</v>
      </c>
      <c r="F225" s="10">
        <v>0</v>
      </c>
      <c r="G225" s="49">
        <f t="shared" si="6"/>
        <v>0.75529865125240847</v>
      </c>
      <c r="H225" s="5">
        <f t="shared" si="7"/>
        <v>0</v>
      </c>
      <c r="I225" s="4" t="s">
        <v>1698</v>
      </c>
    </row>
    <row r="226" spans="1:9" x14ac:dyDescent="0.25">
      <c r="A226" s="10">
        <v>347</v>
      </c>
      <c r="B226" s="10" t="s">
        <v>164</v>
      </c>
      <c r="C226" s="14" t="s">
        <v>937</v>
      </c>
      <c r="D226" s="10">
        <v>861</v>
      </c>
      <c r="E226" s="10">
        <v>575</v>
      </c>
      <c r="F226" s="10">
        <v>0</v>
      </c>
      <c r="G226" s="49">
        <f t="shared" si="6"/>
        <v>0.66782810685249705</v>
      </c>
      <c r="H226" s="5">
        <f t="shared" si="7"/>
        <v>0</v>
      </c>
      <c r="I226" s="4" t="s">
        <v>1698</v>
      </c>
    </row>
    <row r="227" spans="1:9" x14ac:dyDescent="0.25">
      <c r="A227" s="10">
        <v>341</v>
      </c>
      <c r="B227" s="10" t="s">
        <v>164</v>
      </c>
      <c r="C227" s="14" t="s">
        <v>930</v>
      </c>
      <c r="D227" s="10">
        <v>741</v>
      </c>
      <c r="E227" s="10">
        <v>434</v>
      </c>
      <c r="F227" s="10">
        <v>0</v>
      </c>
      <c r="G227" s="49">
        <f t="shared" si="6"/>
        <v>0.5856950067476383</v>
      </c>
      <c r="H227" s="5">
        <f t="shared" si="7"/>
        <v>0</v>
      </c>
      <c r="I227" s="4" t="s">
        <v>1701</v>
      </c>
    </row>
    <row r="228" spans="1:9" x14ac:dyDescent="0.25">
      <c r="A228" s="10">
        <v>354</v>
      </c>
      <c r="B228" s="10" t="s">
        <v>164</v>
      </c>
      <c r="C228" s="14" t="s">
        <v>936</v>
      </c>
      <c r="D228" s="10">
        <v>495</v>
      </c>
      <c r="E228" s="10">
        <v>237</v>
      </c>
      <c r="F228" s="10">
        <v>0</v>
      </c>
      <c r="G228" s="49">
        <f t="shared" si="6"/>
        <v>0.47878787878787876</v>
      </c>
      <c r="H228" s="5">
        <f t="shared" si="7"/>
        <v>0</v>
      </c>
      <c r="I228" s="4" t="s">
        <v>1700</v>
      </c>
    </row>
    <row r="229" spans="1:9" x14ac:dyDescent="0.25">
      <c r="A229" s="10">
        <v>351</v>
      </c>
      <c r="B229" s="10" t="s">
        <v>164</v>
      </c>
      <c r="C229" s="14" t="s">
        <v>940</v>
      </c>
      <c r="D229" s="10">
        <v>329</v>
      </c>
      <c r="E229" s="10">
        <v>149</v>
      </c>
      <c r="F229" s="10">
        <v>0</v>
      </c>
      <c r="G229" s="49">
        <f t="shared" si="6"/>
        <v>0.45288753799392095</v>
      </c>
      <c r="H229" s="5">
        <f t="shared" si="7"/>
        <v>0</v>
      </c>
      <c r="I229" s="4" t="s">
        <v>1701</v>
      </c>
    </row>
    <row r="230" spans="1:9" x14ac:dyDescent="0.25">
      <c r="A230" s="10">
        <v>353</v>
      </c>
      <c r="B230" s="10" t="s">
        <v>164</v>
      </c>
      <c r="C230" s="14" t="s">
        <v>929</v>
      </c>
      <c r="D230" s="10">
        <v>479</v>
      </c>
      <c r="E230" s="10">
        <v>5</v>
      </c>
      <c r="F230" s="10">
        <v>0</v>
      </c>
      <c r="G230" s="49">
        <f t="shared" si="6"/>
        <v>1.0438413361169102E-2</v>
      </c>
      <c r="H230" s="5">
        <f t="shared" si="7"/>
        <v>0</v>
      </c>
      <c r="I230" s="4" t="s">
        <v>1698</v>
      </c>
    </row>
    <row r="231" spans="1:9" x14ac:dyDescent="0.25">
      <c r="A231" s="10">
        <v>372</v>
      </c>
      <c r="B231" s="10" t="s">
        <v>190</v>
      </c>
      <c r="C231" s="14" t="s">
        <v>972</v>
      </c>
      <c r="D231" s="10">
        <v>955</v>
      </c>
      <c r="E231" s="10">
        <v>756</v>
      </c>
      <c r="F231" s="10">
        <v>0</v>
      </c>
      <c r="G231" s="49">
        <f t="shared" si="6"/>
        <v>0.79162303664921463</v>
      </c>
      <c r="H231" s="5">
        <f t="shared" si="7"/>
        <v>0</v>
      </c>
      <c r="I231" s="4" t="s">
        <v>1701</v>
      </c>
    </row>
    <row r="232" spans="1:9" x14ac:dyDescent="0.25">
      <c r="A232" s="10">
        <v>368</v>
      </c>
      <c r="B232" s="10" t="s">
        <v>190</v>
      </c>
      <c r="C232" s="14" t="s">
        <v>954</v>
      </c>
      <c r="D232" s="10">
        <v>474</v>
      </c>
      <c r="E232" s="10">
        <v>362</v>
      </c>
      <c r="F232" s="10">
        <v>0</v>
      </c>
      <c r="G232" s="49">
        <f t="shared" si="6"/>
        <v>0.76371308016877637</v>
      </c>
      <c r="H232" s="5">
        <f t="shared" si="7"/>
        <v>0</v>
      </c>
      <c r="I232" s="4" t="s">
        <v>1698</v>
      </c>
    </row>
    <row r="233" spans="1:9" x14ac:dyDescent="0.25">
      <c r="A233" s="10">
        <v>376</v>
      </c>
      <c r="B233" s="10" t="s">
        <v>190</v>
      </c>
      <c r="C233" s="14" t="s">
        <v>965</v>
      </c>
      <c r="D233" s="10">
        <v>362</v>
      </c>
      <c r="E233" s="10">
        <v>265</v>
      </c>
      <c r="F233" s="10">
        <v>0</v>
      </c>
      <c r="G233" s="49">
        <f t="shared" si="6"/>
        <v>0.73204419889502759</v>
      </c>
      <c r="H233" s="5">
        <f t="shared" si="7"/>
        <v>0</v>
      </c>
      <c r="I233" s="4" t="s">
        <v>1698</v>
      </c>
    </row>
    <row r="234" spans="1:9" x14ac:dyDescent="0.25">
      <c r="A234" s="10">
        <v>360</v>
      </c>
      <c r="B234" s="10" t="s">
        <v>190</v>
      </c>
      <c r="C234" s="14" t="s">
        <v>963</v>
      </c>
      <c r="D234" s="10">
        <v>501</v>
      </c>
      <c r="E234" s="10">
        <v>363</v>
      </c>
      <c r="F234" s="10">
        <v>0</v>
      </c>
      <c r="G234" s="49">
        <f t="shared" si="6"/>
        <v>0.72455089820359286</v>
      </c>
      <c r="H234" s="5">
        <f t="shared" si="7"/>
        <v>0</v>
      </c>
      <c r="I234" s="4" t="s">
        <v>1698</v>
      </c>
    </row>
    <row r="235" spans="1:9" x14ac:dyDescent="0.25">
      <c r="A235" s="10">
        <v>366</v>
      </c>
      <c r="B235" s="10" t="s">
        <v>190</v>
      </c>
      <c r="C235" s="14" t="s">
        <v>959</v>
      </c>
      <c r="D235" s="10">
        <v>626</v>
      </c>
      <c r="E235" s="10">
        <v>450</v>
      </c>
      <c r="F235" s="10">
        <v>0</v>
      </c>
      <c r="G235" s="49">
        <f t="shared" si="6"/>
        <v>0.71884984025559107</v>
      </c>
      <c r="H235" s="5">
        <f t="shared" si="7"/>
        <v>0</v>
      </c>
      <c r="I235" s="4" t="s">
        <v>1698</v>
      </c>
    </row>
    <row r="236" spans="1:9" x14ac:dyDescent="0.25">
      <c r="A236" s="10">
        <v>363</v>
      </c>
      <c r="B236" s="10" t="s">
        <v>190</v>
      </c>
      <c r="C236" s="14" t="s">
        <v>962</v>
      </c>
      <c r="D236" s="10">
        <v>1221</v>
      </c>
      <c r="E236" s="10">
        <v>873</v>
      </c>
      <c r="F236" s="10">
        <v>0</v>
      </c>
      <c r="G236" s="49">
        <f t="shared" si="6"/>
        <v>0.71498771498771496</v>
      </c>
      <c r="H236" s="5">
        <f t="shared" si="7"/>
        <v>0</v>
      </c>
      <c r="I236" s="4" t="s">
        <v>1698</v>
      </c>
    </row>
    <row r="237" spans="1:9" x14ac:dyDescent="0.25">
      <c r="A237" s="10">
        <v>375</v>
      </c>
      <c r="B237" s="10" t="s">
        <v>190</v>
      </c>
      <c r="C237" s="14" t="s">
        <v>968</v>
      </c>
      <c r="D237" s="10">
        <v>478</v>
      </c>
      <c r="E237" s="10">
        <v>322</v>
      </c>
      <c r="F237" s="10">
        <v>0</v>
      </c>
      <c r="G237" s="49">
        <f t="shared" si="6"/>
        <v>0.67364016736401677</v>
      </c>
      <c r="H237" s="5">
        <f t="shared" si="7"/>
        <v>0</v>
      </c>
      <c r="I237" s="4" t="s">
        <v>1698</v>
      </c>
    </row>
    <row r="238" spans="1:9" x14ac:dyDescent="0.25">
      <c r="A238" s="10">
        <v>370</v>
      </c>
      <c r="B238" s="10" t="s">
        <v>190</v>
      </c>
      <c r="C238" s="14" t="s">
        <v>970</v>
      </c>
      <c r="D238" s="10">
        <v>782</v>
      </c>
      <c r="E238" s="10">
        <v>502</v>
      </c>
      <c r="F238" s="10">
        <v>0</v>
      </c>
      <c r="G238" s="49">
        <f t="shared" si="6"/>
        <v>0.64194373401534521</v>
      </c>
      <c r="H238" s="5">
        <f t="shared" si="7"/>
        <v>0</v>
      </c>
      <c r="I238" s="4" t="s">
        <v>1698</v>
      </c>
    </row>
    <row r="239" spans="1:9" x14ac:dyDescent="0.25">
      <c r="A239" s="10">
        <v>356</v>
      </c>
      <c r="B239" s="10" t="s">
        <v>190</v>
      </c>
      <c r="C239" s="14" t="s">
        <v>956</v>
      </c>
      <c r="D239" s="10">
        <v>396</v>
      </c>
      <c r="E239" s="10">
        <v>206</v>
      </c>
      <c r="F239" s="10">
        <v>0</v>
      </c>
      <c r="G239" s="49">
        <f t="shared" si="6"/>
        <v>0.52020202020202022</v>
      </c>
      <c r="H239" s="5">
        <f t="shared" si="7"/>
        <v>0</v>
      </c>
      <c r="I239" s="4" t="s">
        <v>1701</v>
      </c>
    </row>
    <row r="240" spans="1:9" x14ac:dyDescent="0.25">
      <c r="A240" s="10">
        <v>364</v>
      </c>
      <c r="B240" s="10" t="s">
        <v>190</v>
      </c>
      <c r="C240" s="14" t="s">
        <v>961</v>
      </c>
      <c r="D240" s="10">
        <v>413</v>
      </c>
      <c r="E240" s="10">
        <v>88</v>
      </c>
      <c r="F240" s="10">
        <v>0</v>
      </c>
      <c r="G240" s="49">
        <f t="shared" si="6"/>
        <v>0.21307506053268765</v>
      </c>
      <c r="H240" s="5">
        <f t="shared" si="7"/>
        <v>0</v>
      </c>
      <c r="I240" s="4" t="s">
        <v>1698</v>
      </c>
    </row>
    <row r="241" spans="1:9" x14ac:dyDescent="0.25">
      <c r="A241" s="10">
        <v>357</v>
      </c>
      <c r="B241" s="10" t="s">
        <v>190</v>
      </c>
      <c r="C241" s="14" t="s">
        <v>955</v>
      </c>
      <c r="D241" s="10">
        <v>305</v>
      </c>
      <c r="E241" s="10">
        <v>38</v>
      </c>
      <c r="F241" s="10">
        <v>0</v>
      </c>
      <c r="G241" s="49">
        <f t="shared" si="6"/>
        <v>0.12459016393442623</v>
      </c>
      <c r="H241" s="5">
        <f t="shared" si="7"/>
        <v>0</v>
      </c>
      <c r="I241" s="4" t="s">
        <v>1698</v>
      </c>
    </row>
    <row r="242" spans="1:9" x14ac:dyDescent="0.25">
      <c r="A242" s="10">
        <v>377</v>
      </c>
      <c r="B242" s="10" t="s">
        <v>190</v>
      </c>
      <c r="C242" s="14" t="s">
        <v>958</v>
      </c>
      <c r="D242" s="10">
        <v>633</v>
      </c>
      <c r="E242" s="10">
        <v>26</v>
      </c>
      <c r="F242" s="10">
        <v>0</v>
      </c>
      <c r="G242" s="49">
        <f t="shared" si="6"/>
        <v>4.1074249605055291E-2</v>
      </c>
      <c r="H242" s="5">
        <f t="shared" si="7"/>
        <v>0</v>
      </c>
      <c r="I242" s="4" t="s">
        <v>1698</v>
      </c>
    </row>
    <row r="243" spans="1:9" x14ac:dyDescent="0.25">
      <c r="A243" s="10">
        <v>374</v>
      </c>
      <c r="B243" s="10" t="s">
        <v>190</v>
      </c>
      <c r="C243" s="14" t="s">
        <v>951</v>
      </c>
      <c r="D243" s="10">
        <v>529</v>
      </c>
      <c r="E243" s="10">
        <v>20</v>
      </c>
      <c r="F243" s="10">
        <v>0</v>
      </c>
      <c r="G243" s="49">
        <f t="shared" si="6"/>
        <v>3.780718336483932E-2</v>
      </c>
      <c r="H243" s="5">
        <f t="shared" si="7"/>
        <v>0</v>
      </c>
      <c r="I243" s="4" t="s">
        <v>1698</v>
      </c>
    </row>
    <row r="244" spans="1:9" x14ac:dyDescent="0.25">
      <c r="A244" s="10">
        <v>367</v>
      </c>
      <c r="B244" s="10" t="s">
        <v>190</v>
      </c>
      <c r="C244" s="14" t="s">
        <v>957</v>
      </c>
      <c r="D244" s="10">
        <v>651</v>
      </c>
      <c r="E244" s="10">
        <v>16</v>
      </c>
      <c r="F244" s="10">
        <v>0</v>
      </c>
      <c r="G244" s="49">
        <f t="shared" si="6"/>
        <v>2.4577572964669739E-2</v>
      </c>
      <c r="H244" s="5">
        <f t="shared" si="7"/>
        <v>0</v>
      </c>
      <c r="I244" s="4" t="s">
        <v>1706</v>
      </c>
    </row>
    <row r="245" spans="1:9" x14ac:dyDescent="0.25">
      <c r="A245" s="10">
        <v>378</v>
      </c>
      <c r="B245" s="10" t="s">
        <v>190</v>
      </c>
      <c r="C245" s="14" t="s">
        <v>191</v>
      </c>
      <c r="D245" s="10">
        <v>198</v>
      </c>
      <c r="E245" s="10">
        <v>3</v>
      </c>
      <c r="F245" s="10">
        <v>0</v>
      </c>
      <c r="G245" s="49">
        <f t="shared" si="6"/>
        <v>1.5151515151515152E-2</v>
      </c>
      <c r="H245" s="5">
        <f t="shared" si="7"/>
        <v>0</v>
      </c>
      <c r="I245" s="4" t="s">
        <v>1698</v>
      </c>
    </row>
    <row r="246" spans="1:9" x14ac:dyDescent="0.25">
      <c r="A246" s="10">
        <v>373</v>
      </c>
      <c r="B246" s="10" t="s">
        <v>190</v>
      </c>
      <c r="C246" s="14" t="s">
        <v>952</v>
      </c>
      <c r="D246" s="10">
        <v>469</v>
      </c>
      <c r="E246" s="10">
        <v>6</v>
      </c>
      <c r="F246" s="10">
        <v>0</v>
      </c>
      <c r="G246" s="49">
        <f t="shared" si="6"/>
        <v>1.279317697228145E-2</v>
      </c>
      <c r="H246" s="5">
        <f t="shared" si="7"/>
        <v>0</v>
      </c>
      <c r="I246" s="4" t="s">
        <v>1701</v>
      </c>
    </row>
    <row r="247" spans="1:9" x14ac:dyDescent="0.25">
      <c r="A247" s="10">
        <v>365</v>
      </c>
      <c r="B247" s="10" t="s">
        <v>190</v>
      </c>
      <c r="C247" s="14" t="s">
        <v>960</v>
      </c>
      <c r="D247" s="10">
        <v>112</v>
      </c>
      <c r="E247" s="10">
        <v>1</v>
      </c>
      <c r="F247" s="10">
        <v>0</v>
      </c>
      <c r="G247" s="49">
        <f t="shared" si="6"/>
        <v>8.9285714285714281E-3</v>
      </c>
      <c r="H247" s="5">
        <f t="shared" si="7"/>
        <v>0</v>
      </c>
      <c r="I247" s="4" t="s">
        <v>1698</v>
      </c>
    </row>
    <row r="248" spans="1:9" x14ac:dyDescent="0.25">
      <c r="A248" s="10">
        <v>358</v>
      </c>
      <c r="B248" s="10" t="s">
        <v>190</v>
      </c>
      <c r="C248" s="14" t="s">
        <v>971</v>
      </c>
      <c r="D248" s="10">
        <v>366</v>
      </c>
      <c r="E248" s="10">
        <v>2</v>
      </c>
      <c r="F248" s="10">
        <v>0</v>
      </c>
      <c r="G248" s="49">
        <f t="shared" si="6"/>
        <v>5.4644808743169399E-3</v>
      </c>
      <c r="H248" s="5">
        <f t="shared" si="7"/>
        <v>0</v>
      </c>
      <c r="I248" s="4" t="s">
        <v>1701</v>
      </c>
    </row>
    <row r="249" spans="1:9" x14ac:dyDescent="0.25">
      <c r="A249" s="10">
        <v>371</v>
      </c>
      <c r="B249" s="10" t="s">
        <v>190</v>
      </c>
      <c r="C249" s="14" t="s">
        <v>969</v>
      </c>
      <c r="D249" s="10">
        <v>302</v>
      </c>
      <c r="E249" s="10">
        <v>1</v>
      </c>
      <c r="F249" s="10">
        <v>0</v>
      </c>
      <c r="G249" s="49">
        <f t="shared" si="6"/>
        <v>3.3112582781456954E-3</v>
      </c>
      <c r="H249" s="5">
        <f t="shared" si="7"/>
        <v>0</v>
      </c>
      <c r="I249" s="4" t="s">
        <v>1698</v>
      </c>
    </row>
    <row r="250" spans="1:9" x14ac:dyDescent="0.25">
      <c r="A250" s="10">
        <v>385</v>
      </c>
      <c r="B250" s="10" t="s">
        <v>217</v>
      </c>
      <c r="C250" s="14" t="s">
        <v>987</v>
      </c>
      <c r="D250" s="10">
        <v>729</v>
      </c>
      <c r="E250" s="10">
        <v>561</v>
      </c>
      <c r="F250" s="10">
        <v>0</v>
      </c>
      <c r="G250" s="49">
        <f t="shared" si="6"/>
        <v>0.76954732510288071</v>
      </c>
      <c r="H250" s="5">
        <f t="shared" si="7"/>
        <v>0</v>
      </c>
      <c r="I250" s="4" t="s">
        <v>1698</v>
      </c>
    </row>
    <row r="251" spans="1:9" x14ac:dyDescent="0.25">
      <c r="A251" s="10">
        <v>392</v>
      </c>
      <c r="B251" s="10" t="s">
        <v>217</v>
      </c>
      <c r="C251" s="14" t="s">
        <v>984</v>
      </c>
      <c r="D251" s="10">
        <v>710</v>
      </c>
      <c r="E251" s="10">
        <v>517</v>
      </c>
      <c r="F251" s="10">
        <v>0</v>
      </c>
      <c r="G251" s="49">
        <f t="shared" si="6"/>
        <v>0.72816901408450707</v>
      </c>
      <c r="H251" s="5">
        <f t="shared" si="7"/>
        <v>0</v>
      </c>
      <c r="I251" s="4" t="s">
        <v>1698</v>
      </c>
    </row>
    <row r="252" spans="1:9" x14ac:dyDescent="0.25">
      <c r="A252" s="10">
        <v>380</v>
      </c>
      <c r="B252" s="10" t="s">
        <v>217</v>
      </c>
      <c r="C252" s="14" t="s">
        <v>993</v>
      </c>
      <c r="D252" s="10">
        <v>584</v>
      </c>
      <c r="E252" s="10">
        <v>389</v>
      </c>
      <c r="F252" s="10">
        <v>0</v>
      </c>
      <c r="G252" s="49">
        <f t="shared" si="6"/>
        <v>0.66609589041095896</v>
      </c>
      <c r="H252" s="5">
        <f t="shared" si="7"/>
        <v>0</v>
      </c>
      <c r="I252" s="4" t="s">
        <v>1698</v>
      </c>
    </row>
    <row r="253" spans="1:9" x14ac:dyDescent="0.25">
      <c r="A253" s="10">
        <v>391</v>
      </c>
      <c r="B253" s="10" t="s">
        <v>217</v>
      </c>
      <c r="C253" s="14" t="s">
        <v>983</v>
      </c>
      <c r="D253" s="10">
        <v>655</v>
      </c>
      <c r="E253" s="10">
        <v>386</v>
      </c>
      <c r="F253" s="10">
        <v>0</v>
      </c>
      <c r="G253" s="49">
        <f t="shared" si="6"/>
        <v>0.58931297709923669</v>
      </c>
      <c r="H253" s="5">
        <f t="shared" si="7"/>
        <v>0</v>
      </c>
      <c r="I253" s="4" t="s">
        <v>1701</v>
      </c>
    </row>
    <row r="254" spans="1:9" x14ac:dyDescent="0.25">
      <c r="A254" s="10">
        <v>397</v>
      </c>
      <c r="B254" s="10" t="s">
        <v>217</v>
      </c>
      <c r="C254" s="14" t="s">
        <v>975</v>
      </c>
      <c r="D254" s="10">
        <v>792</v>
      </c>
      <c r="E254" s="10">
        <v>406</v>
      </c>
      <c r="F254" s="10">
        <v>0</v>
      </c>
      <c r="G254" s="49">
        <f t="shared" si="6"/>
        <v>0.51262626262626265</v>
      </c>
      <c r="H254" s="5">
        <f t="shared" si="7"/>
        <v>0</v>
      </c>
      <c r="I254" s="4" t="s">
        <v>1698</v>
      </c>
    </row>
    <row r="255" spans="1:9" x14ac:dyDescent="0.25">
      <c r="A255" s="10">
        <v>382</v>
      </c>
      <c r="B255" s="10" t="s">
        <v>217</v>
      </c>
      <c r="C255" s="14" t="s">
        <v>994</v>
      </c>
      <c r="D255" s="10">
        <v>615</v>
      </c>
      <c r="E255" s="10">
        <v>299</v>
      </c>
      <c r="F255" s="10">
        <v>0</v>
      </c>
      <c r="G255" s="49">
        <f t="shared" si="6"/>
        <v>0.48617886178861791</v>
      </c>
      <c r="H255" s="5">
        <f t="shared" si="7"/>
        <v>0</v>
      </c>
      <c r="I255" s="4" t="s">
        <v>1701</v>
      </c>
    </row>
    <row r="256" spans="1:9" x14ac:dyDescent="0.25">
      <c r="A256" s="10">
        <v>381</v>
      </c>
      <c r="B256" s="10" t="s">
        <v>217</v>
      </c>
      <c r="C256" s="14" t="s">
        <v>977</v>
      </c>
      <c r="D256" s="10">
        <v>699</v>
      </c>
      <c r="E256" s="10">
        <v>189</v>
      </c>
      <c r="F256" s="10">
        <v>0</v>
      </c>
      <c r="G256" s="49">
        <f t="shared" si="6"/>
        <v>0.27038626609442062</v>
      </c>
      <c r="H256" s="5">
        <f t="shared" si="7"/>
        <v>0</v>
      </c>
      <c r="I256" s="4" t="s">
        <v>1698</v>
      </c>
    </row>
    <row r="257" spans="1:9" x14ac:dyDescent="0.25">
      <c r="A257" s="10">
        <v>389</v>
      </c>
      <c r="B257" s="10" t="s">
        <v>217</v>
      </c>
      <c r="C257" s="14" t="s">
        <v>921</v>
      </c>
      <c r="D257" s="10">
        <v>933</v>
      </c>
      <c r="E257" s="10">
        <v>131</v>
      </c>
      <c r="F257" s="10">
        <v>0</v>
      </c>
      <c r="G257" s="49">
        <f t="shared" si="6"/>
        <v>0.14040728831725616</v>
      </c>
      <c r="H257" s="5">
        <f t="shared" si="7"/>
        <v>0</v>
      </c>
      <c r="I257" s="4" t="s">
        <v>1698</v>
      </c>
    </row>
    <row r="258" spans="1:9" x14ac:dyDescent="0.25">
      <c r="A258" s="10">
        <v>399</v>
      </c>
      <c r="B258" s="10" t="s">
        <v>217</v>
      </c>
      <c r="C258" s="14" t="s">
        <v>969</v>
      </c>
      <c r="D258" s="10">
        <v>915</v>
      </c>
      <c r="E258" s="10">
        <v>46</v>
      </c>
      <c r="F258" s="10">
        <v>0</v>
      </c>
      <c r="G258" s="49">
        <f t="shared" si="6"/>
        <v>5.0273224043715849E-2</v>
      </c>
      <c r="H258" s="5">
        <f t="shared" si="7"/>
        <v>0</v>
      </c>
      <c r="I258" s="4" t="s">
        <v>1698</v>
      </c>
    </row>
    <row r="259" spans="1:9" x14ac:dyDescent="0.25">
      <c r="A259" s="10">
        <v>390</v>
      </c>
      <c r="B259" s="10" t="s">
        <v>217</v>
      </c>
      <c r="C259" s="14" t="s">
        <v>985</v>
      </c>
      <c r="D259" s="10">
        <v>892</v>
      </c>
      <c r="E259" s="10">
        <v>23</v>
      </c>
      <c r="F259" s="10">
        <v>0</v>
      </c>
      <c r="G259" s="49">
        <f t="shared" si="6"/>
        <v>2.5784753363228701E-2</v>
      </c>
      <c r="H259" s="5">
        <f t="shared" si="7"/>
        <v>0</v>
      </c>
      <c r="I259" s="4" t="s">
        <v>1700</v>
      </c>
    </row>
    <row r="260" spans="1:9" x14ac:dyDescent="0.25">
      <c r="A260" s="10">
        <v>395</v>
      </c>
      <c r="B260" s="10" t="s">
        <v>217</v>
      </c>
      <c r="C260" s="14" t="s">
        <v>980</v>
      </c>
      <c r="D260" s="10">
        <v>886</v>
      </c>
      <c r="E260" s="10">
        <v>5</v>
      </c>
      <c r="F260" s="10">
        <v>0</v>
      </c>
      <c r="G260" s="49">
        <f t="shared" ref="G260:G323" si="8">E260/D260</f>
        <v>5.6433408577878106E-3</v>
      </c>
      <c r="H260" s="5">
        <f t="shared" ref="H260:H323" si="9">F260/D260</f>
        <v>0</v>
      </c>
      <c r="I260" s="4" t="s">
        <v>1698</v>
      </c>
    </row>
    <row r="261" spans="1:9" x14ac:dyDescent="0.25">
      <c r="A261" s="10">
        <v>387</v>
      </c>
      <c r="B261" s="10" t="s">
        <v>217</v>
      </c>
      <c r="C261" s="14" t="s">
        <v>992</v>
      </c>
      <c r="D261" s="10">
        <v>464</v>
      </c>
      <c r="E261" s="10">
        <v>2</v>
      </c>
      <c r="F261" s="10">
        <v>0</v>
      </c>
      <c r="G261" s="49">
        <f t="shared" si="8"/>
        <v>4.3103448275862068E-3</v>
      </c>
      <c r="H261" s="5">
        <f t="shared" si="9"/>
        <v>0</v>
      </c>
      <c r="I261" s="4" t="s">
        <v>1699</v>
      </c>
    </row>
    <row r="262" spans="1:9" x14ac:dyDescent="0.25">
      <c r="A262" s="10">
        <v>400</v>
      </c>
      <c r="B262" s="10" t="s">
        <v>217</v>
      </c>
      <c r="C262" s="14" t="s">
        <v>974</v>
      </c>
      <c r="D262" s="10">
        <v>1092</v>
      </c>
      <c r="E262" s="10">
        <v>4</v>
      </c>
      <c r="F262" s="10">
        <v>0</v>
      </c>
      <c r="G262" s="49">
        <f t="shared" si="8"/>
        <v>3.663003663003663E-3</v>
      </c>
      <c r="H262" s="5">
        <f t="shared" si="9"/>
        <v>0</v>
      </c>
      <c r="I262" s="4" t="s">
        <v>1698</v>
      </c>
    </row>
    <row r="263" spans="1:9" x14ac:dyDescent="0.25">
      <c r="A263" s="10">
        <v>394</v>
      </c>
      <c r="B263" s="10" t="s">
        <v>217</v>
      </c>
      <c r="C263" s="14" t="s">
        <v>981</v>
      </c>
      <c r="D263" s="10">
        <v>632</v>
      </c>
      <c r="E263" s="10">
        <v>2</v>
      </c>
      <c r="F263" s="10">
        <v>0</v>
      </c>
      <c r="G263" s="49">
        <f t="shared" si="8"/>
        <v>3.1645569620253164E-3</v>
      </c>
      <c r="H263" s="5">
        <f t="shared" si="9"/>
        <v>0</v>
      </c>
      <c r="I263" s="4" t="s">
        <v>1701</v>
      </c>
    </row>
    <row r="264" spans="1:9" x14ac:dyDescent="0.25">
      <c r="A264" s="10">
        <v>401</v>
      </c>
      <c r="B264" s="10" t="s">
        <v>217</v>
      </c>
      <c r="C264" s="14" t="s">
        <v>973</v>
      </c>
      <c r="D264" s="10">
        <v>823</v>
      </c>
      <c r="E264" s="10">
        <v>2</v>
      </c>
      <c r="F264" s="10">
        <v>0</v>
      </c>
      <c r="G264" s="49">
        <f t="shared" si="8"/>
        <v>2.4301336573511541E-3</v>
      </c>
      <c r="H264" s="5">
        <f t="shared" si="9"/>
        <v>0</v>
      </c>
      <c r="I264" s="4" t="s">
        <v>1698</v>
      </c>
    </row>
    <row r="265" spans="1:9" x14ac:dyDescent="0.25">
      <c r="A265" s="10">
        <v>410</v>
      </c>
      <c r="B265" s="10" t="s">
        <v>254</v>
      </c>
      <c r="C265" s="14" t="s">
        <v>1006</v>
      </c>
      <c r="D265" s="10">
        <v>792</v>
      </c>
      <c r="E265" s="10">
        <v>662</v>
      </c>
      <c r="F265" s="10">
        <v>0</v>
      </c>
      <c r="G265" s="49">
        <f t="shared" si="8"/>
        <v>0.83585858585858586</v>
      </c>
      <c r="H265" s="5">
        <f t="shared" si="9"/>
        <v>0</v>
      </c>
      <c r="I265" s="4" t="s">
        <v>1698</v>
      </c>
    </row>
    <row r="266" spans="1:9" x14ac:dyDescent="0.25">
      <c r="A266" s="10">
        <v>408</v>
      </c>
      <c r="B266" s="10" t="s">
        <v>254</v>
      </c>
      <c r="C266" s="14" t="s">
        <v>1008</v>
      </c>
      <c r="D266" s="10">
        <v>500</v>
      </c>
      <c r="E266" s="10">
        <v>264</v>
      </c>
      <c r="F266" s="10">
        <v>0</v>
      </c>
      <c r="G266" s="49">
        <f t="shared" si="8"/>
        <v>0.52800000000000002</v>
      </c>
      <c r="H266" s="5">
        <f t="shared" si="9"/>
        <v>0</v>
      </c>
      <c r="I266" s="4" t="s">
        <v>1698</v>
      </c>
    </row>
    <row r="267" spans="1:9" x14ac:dyDescent="0.25">
      <c r="A267" s="10">
        <v>413</v>
      </c>
      <c r="B267" s="10" t="s">
        <v>254</v>
      </c>
      <c r="C267" s="14" t="s">
        <v>1001</v>
      </c>
      <c r="D267" s="10">
        <v>252</v>
      </c>
      <c r="E267" s="10">
        <v>3</v>
      </c>
      <c r="F267" s="10">
        <v>0</v>
      </c>
      <c r="G267" s="49">
        <f t="shared" si="8"/>
        <v>1.1904761904761904E-2</v>
      </c>
      <c r="H267" s="5">
        <f t="shared" si="9"/>
        <v>0</v>
      </c>
      <c r="I267" s="4" t="s">
        <v>1698</v>
      </c>
    </row>
    <row r="268" spans="1:9" x14ac:dyDescent="0.25">
      <c r="A268" s="10">
        <v>411</v>
      </c>
      <c r="B268" s="10" t="s">
        <v>254</v>
      </c>
      <c r="C268" s="14" t="s">
        <v>1004</v>
      </c>
      <c r="D268" s="10">
        <v>826</v>
      </c>
      <c r="E268" s="10">
        <v>6</v>
      </c>
      <c r="F268" s="10">
        <v>0</v>
      </c>
      <c r="G268" s="49">
        <f t="shared" si="8"/>
        <v>7.2639225181598066E-3</v>
      </c>
      <c r="H268" s="5">
        <f t="shared" si="9"/>
        <v>0</v>
      </c>
      <c r="I268" s="4" t="s">
        <v>1698</v>
      </c>
    </row>
    <row r="269" spans="1:9" x14ac:dyDescent="0.25">
      <c r="A269" s="10">
        <v>416</v>
      </c>
      <c r="B269" s="10" t="s">
        <v>254</v>
      </c>
      <c r="C269" s="14" t="s">
        <v>855</v>
      </c>
      <c r="D269" s="10">
        <v>428</v>
      </c>
      <c r="E269" s="10">
        <v>3</v>
      </c>
      <c r="F269" s="10">
        <v>0</v>
      </c>
      <c r="G269" s="49">
        <f t="shared" si="8"/>
        <v>7.0093457943925233E-3</v>
      </c>
      <c r="H269" s="5">
        <f t="shared" si="9"/>
        <v>0</v>
      </c>
      <c r="I269" s="4" t="s">
        <v>1698</v>
      </c>
    </row>
    <row r="270" spans="1:9" x14ac:dyDescent="0.25">
      <c r="A270" s="10">
        <v>407</v>
      </c>
      <c r="B270" s="10" t="s">
        <v>254</v>
      </c>
      <c r="C270" s="14" t="s">
        <v>1003</v>
      </c>
      <c r="D270" s="10">
        <v>978</v>
      </c>
      <c r="E270" s="10">
        <v>3</v>
      </c>
      <c r="F270" s="10">
        <v>0</v>
      </c>
      <c r="G270" s="49">
        <f t="shared" si="8"/>
        <v>3.0674846625766872E-3</v>
      </c>
      <c r="H270" s="5">
        <f t="shared" si="9"/>
        <v>0</v>
      </c>
      <c r="I270" s="4" t="s">
        <v>1698</v>
      </c>
    </row>
    <row r="271" spans="1:9" x14ac:dyDescent="0.25">
      <c r="A271" s="10">
        <v>419</v>
      </c>
      <c r="B271" s="10" t="s">
        <v>254</v>
      </c>
      <c r="C271" s="14" t="s">
        <v>997</v>
      </c>
      <c r="D271" s="10">
        <v>1230</v>
      </c>
      <c r="E271" s="10">
        <v>3</v>
      </c>
      <c r="F271" s="10">
        <v>0</v>
      </c>
      <c r="G271" s="49">
        <f t="shared" si="8"/>
        <v>2.4390243902439024E-3</v>
      </c>
      <c r="H271" s="5">
        <f t="shared" si="9"/>
        <v>0</v>
      </c>
      <c r="I271" s="4" t="s">
        <v>1698</v>
      </c>
    </row>
    <row r="272" spans="1:9" x14ac:dyDescent="0.25">
      <c r="A272" s="10">
        <v>417</v>
      </c>
      <c r="B272" s="10" t="s">
        <v>254</v>
      </c>
      <c r="C272" s="14" t="s">
        <v>1005</v>
      </c>
      <c r="D272" s="10">
        <v>464</v>
      </c>
      <c r="E272" s="10">
        <v>1</v>
      </c>
      <c r="F272" s="10">
        <v>0</v>
      </c>
      <c r="G272" s="49">
        <f t="shared" si="8"/>
        <v>2.1551724137931034E-3</v>
      </c>
      <c r="H272" s="5">
        <f t="shared" si="9"/>
        <v>0</v>
      </c>
      <c r="I272" s="4" t="s">
        <v>1701</v>
      </c>
    </row>
    <row r="273" spans="1:9" x14ac:dyDescent="0.25">
      <c r="A273" s="10">
        <v>415</v>
      </c>
      <c r="B273" s="10" t="s">
        <v>254</v>
      </c>
      <c r="C273" s="14" t="s">
        <v>999</v>
      </c>
      <c r="D273" s="10">
        <v>584</v>
      </c>
      <c r="E273" s="10">
        <v>1</v>
      </c>
      <c r="F273" s="10">
        <v>0</v>
      </c>
      <c r="G273" s="49">
        <f t="shared" si="8"/>
        <v>1.7123287671232876E-3</v>
      </c>
      <c r="H273" s="5">
        <f t="shared" si="9"/>
        <v>0</v>
      </c>
      <c r="I273" s="4" t="s">
        <v>1698</v>
      </c>
    </row>
    <row r="274" spans="1:9" x14ac:dyDescent="0.25">
      <c r="A274" s="10">
        <v>409</v>
      </c>
      <c r="B274" s="10" t="s">
        <v>254</v>
      </c>
      <c r="C274" s="14" t="s">
        <v>1007</v>
      </c>
      <c r="D274" s="10">
        <v>434</v>
      </c>
      <c r="E274" s="10">
        <v>0</v>
      </c>
      <c r="F274" s="10">
        <v>0</v>
      </c>
      <c r="G274" s="49">
        <f t="shared" si="8"/>
        <v>0</v>
      </c>
      <c r="H274" s="5">
        <f t="shared" si="9"/>
        <v>0</v>
      </c>
      <c r="I274" s="4" t="s">
        <v>1698</v>
      </c>
    </row>
    <row r="275" spans="1:9" x14ac:dyDescent="0.25">
      <c r="A275" s="10">
        <v>534</v>
      </c>
      <c r="B275" s="10" t="s">
        <v>760</v>
      </c>
      <c r="C275" s="14" t="s">
        <v>1394</v>
      </c>
      <c r="D275" s="10">
        <v>257</v>
      </c>
      <c r="E275" s="10">
        <v>1</v>
      </c>
      <c r="F275" s="10">
        <v>0</v>
      </c>
      <c r="G275" s="49">
        <f t="shared" si="8"/>
        <v>3.8910505836575876E-3</v>
      </c>
      <c r="H275" s="5">
        <f t="shared" si="9"/>
        <v>0</v>
      </c>
      <c r="I275" s="4" t="s">
        <v>1698</v>
      </c>
    </row>
    <row r="276" spans="1:9" x14ac:dyDescent="0.25">
      <c r="A276" s="10">
        <v>531</v>
      </c>
      <c r="B276" s="10" t="s">
        <v>760</v>
      </c>
      <c r="C276" s="14" t="s">
        <v>761</v>
      </c>
      <c r="D276" s="10">
        <v>19</v>
      </c>
      <c r="E276" s="10">
        <v>0</v>
      </c>
      <c r="F276" s="10">
        <v>0</v>
      </c>
      <c r="G276" s="49">
        <f t="shared" si="8"/>
        <v>0</v>
      </c>
      <c r="H276" s="5">
        <f t="shared" si="9"/>
        <v>0</v>
      </c>
      <c r="I276" s="4" t="s">
        <v>1698</v>
      </c>
    </row>
    <row r="277" spans="1:9" x14ac:dyDescent="0.25">
      <c r="A277" s="10">
        <v>540</v>
      </c>
      <c r="B277" s="10" t="s">
        <v>760</v>
      </c>
      <c r="C277" s="14" t="s">
        <v>1392</v>
      </c>
      <c r="D277" s="10">
        <v>487</v>
      </c>
      <c r="E277" s="10">
        <v>0</v>
      </c>
      <c r="F277" s="10">
        <v>0</v>
      </c>
      <c r="G277" s="49">
        <f t="shared" si="8"/>
        <v>0</v>
      </c>
      <c r="H277" s="5">
        <f t="shared" si="9"/>
        <v>0</v>
      </c>
      <c r="I277" s="4" t="s">
        <v>1698</v>
      </c>
    </row>
    <row r="278" spans="1:9" x14ac:dyDescent="0.25">
      <c r="A278" s="10">
        <v>526</v>
      </c>
      <c r="B278" s="10" t="s">
        <v>17</v>
      </c>
      <c r="C278" s="14" t="s">
        <v>809</v>
      </c>
      <c r="D278" s="10">
        <v>931</v>
      </c>
      <c r="E278" s="10">
        <v>736</v>
      </c>
      <c r="F278" s="10">
        <v>0</v>
      </c>
      <c r="G278" s="49">
        <f t="shared" si="8"/>
        <v>0.79054779806659503</v>
      </c>
      <c r="H278" s="5">
        <f t="shared" si="9"/>
        <v>0</v>
      </c>
      <c r="I278" s="4" t="s">
        <v>1698</v>
      </c>
    </row>
    <row r="279" spans="1:9" x14ac:dyDescent="0.25">
      <c r="A279" s="10">
        <v>513</v>
      </c>
      <c r="B279" s="10" t="s">
        <v>17</v>
      </c>
      <c r="C279" s="14" t="s">
        <v>813</v>
      </c>
      <c r="D279" s="10">
        <v>294</v>
      </c>
      <c r="E279" s="10">
        <v>215</v>
      </c>
      <c r="F279" s="10">
        <v>0</v>
      </c>
      <c r="G279" s="49">
        <f t="shared" si="8"/>
        <v>0.73129251700680276</v>
      </c>
      <c r="H279" s="5">
        <f t="shared" si="9"/>
        <v>0</v>
      </c>
      <c r="I279" s="4" t="s">
        <v>1698</v>
      </c>
    </row>
    <row r="280" spans="1:9" x14ac:dyDescent="0.25">
      <c r="A280" s="10">
        <v>523</v>
      </c>
      <c r="B280" s="10" t="s">
        <v>17</v>
      </c>
      <c r="C280" s="14" t="s">
        <v>816</v>
      </c>
      <c r="D280" s="10">
        <v>555</v>
      </c>
      <c r="E280" s="10">
        <v>381</v>
      </c>
      <c r="F280" s="10">
        <v>0</v>
      </c>
      <c r="G280" s="49">
        <f t="shared" si="8"/>
        <v>0.68648648648648647</v>
      </c>
      <c r="H280" s="5">
        <f t="shared" si="9"/>
        <v>0</v>
      </c>
      <c r="I280" s="4" t="s">
        <v>1698</v>
      </c>
    </row>
    <row r="281" spans="1:9" x14ac:dyDescent="0.25">
      <c r="A281" s="10">
        <v>507</v>
      </c>
      <c r="B281" s="10" t="s">
        <v>17</v>
      </c>
      <c r="C281" s="14" t="s">
        <v>829</v>
      </c>
      <c r="D281" s="10">
        <v>564</v>
      </c>
      <c r="E281" s="10">
        <v>316</v>
      </c>
      <c r="F281" s="10">
        <v>0</v>
      </c>
      <c r="G281" s="49">
        <f t="shared" si="8"/>
        <v>0.56028368794326244</v>
      </c>
      <c r="H281" s="5">
        <f t="shared" si="9"/>
        <v>0</v>
      </c>
      <c r="I281" s="4" t="s">
        <v>1698</v>
      </c>
    </row>
    <row r="282" spans="1:9" x14ac:dyDescent="0.25">
      <c r="A282" s="10">
        <v>527</v>
      </c>
      <c r="B282" s="10" t="s">
        <v>17</v>
      </c>
      <c r="C282" s="14" t="s">
        <v>830</v>
      </c>
      <c r="D282" s="10">
        <v>237</v>
      </c>
      <c r="E282" s="10">
        <v>130</v>
      </c>
      <c r="F282" s="10">
        <v>0</v>
      </c>
      <c r="G282" s="49">
        <f t="shared" si="8"/>
        <v>0.54852320675105481</v>
      </c>
      <c r="H282" s="5">
        <f t="shared" si="9"/>
        <v>0</v>
      </c>
      <c r="I282" s="4" t="s">
        <v>1698</v>
      </c>
    </row>
    <row r="283" spans="1:9" x14ac:dyDescent="0.25">
      <c r="A283" s="10">
        <v>528</v>
      </c>
      <c r="B283" s="10" t="s">
        <v>17</v>
      </c>
      <c r="C283" s="14" t="s">
        <v>817</v>
      </c>
      <c r="D283" s="10">
        <v>1584</v>
      </c>
      <c r="E283" s="10">
        <v>681</v>
      </c>
      <c r="F283" s="10">
        <v>0</v>
      </c>
      <c r="G283" s="49">
        <f t="shared" si="8"/>
        <v>0.42992424242424243</v>
      </c>
      <c r="H283" s="5">
        <f t="shared" si="9"/>
        <v>0</v>
      </c>
      <c r="I283" s="4" t="s">
        <v>1698</v>
      </c>
    </row>
    <row r="284" spans="1:9" x14ac:dyDescent="0.25">
      <c r="A284" s="10">
        <v>517</v>
      </c>
      <c r="B284" s="10" t="s">
        <v>17</v>
      </c>
      <c r="C284" s="14" t="s">
        <v>826</v>
      </c>
      <c r="D284" s="10">
        <v>473</v>
      </c>
      <c r="E284" s="10">
        <v>15</v>
      </c>
      <c r="F284" s="10">
        <v>0</v>
      </c>
      <c r="G284" s="49">
        <f t="shared" si="8"/>
        <v>3.1712473572938688E-2</v>
      </c>
      <c r="H284" s="5">
        <f t="shared" si="9"/>
        <v>0</v>
      </c>
      <c r="I284" s="4" t="s">
        <v>1701</v>
      </c>
    </row>
    <row r="285" spans="1:9" x14ac:dyDescent="0.25">
      <c r="A285" s="10">
        <v>509</v>
      </c>
      <c r="B285" s="10" t="s">
        <v>17</v>
      </c>
      <c r="C285" s="14" t="s">
        <v>820</v>
      </c>
      <c r="D285" s="10">
        <v>519</v>
      </c>
      <c r="E285" s="10">
        <v>2</v>
      </c>
      <c r="F285" s="10">
        <v>0</v>
      </c>
      <c r="G285" s="49">
        <f t="shared" si="8"/>
        <v>3.8535645472061657E-3</v>
      </c>
      <c r="H285" s="5">
        <f t="shared" si="9"/>
        <v>0</v>
      </c>
      <c r="I285" s="4" t="s">
        <v>1698</v>
      </c>
    </row>
    <row r="286" spans="1:9" x14ac:dyDescent="0.25">
      <c r="A286" s="10">
        <v>511</v>
      </c>
      <c r="B286" s="10" t="s">
        <v>17</v>
      </c>
      <c r="C286" s="14" t="s">
        <v>823</v>
      </c>
      <c r="D286" s="10">
        <v>631</v>
      </c>
      <c r="E286" s="10">
        <v>1</v>
      </c>
      <c r="F286" s="10">
        <v>0</v>
      </c>
      <c r="G286" s="49">
        <f t="shared" si="8"/>
        <v>1.5847860538827259E-3</v>
      </c>
      <c r="H286" s="5">
        <f t="shared" si="9"/>
        <v>0</v>
      </c>
      <c r="I286" s="4" t="s">
        <v>1698</v>
      </c>
    </row>
    <row r="287" spans="1:9" x14ac:dyDescent="0.25">
      <c r="A287" s="10">
        <v>525</v>
      </c>
      <c r="B287" s="10" t="s">
        <v>17</v>
      </c>
      <c r="C287" s="14" t="s">
        <v>812</v>
      </c>
      <c r="D287" s="10">
        <v>653</v>
      </c>
      <c r="E287" s="10">
        <v>1</v>
      </c>
      <c r="F287" s="10">
        <v>0</v>
      </c>
      <c r="G287" s="49">
        <f t="shared" si="8"/>
        <v>1.5313935681470138E-3</v>
      </c>
      <c r="H287" s="5">
        <f t="shared" si="9"/>
        <v>0</v>
      </c>
      <c r="I287" s="4" t="s">
        <v>1698</v>
      </c>
    </row>
    <row r="288" spans="1:9" x14ac:dyDescent="0.25">
      <c r="A288" s="10">
        <v>430</v>
      </c>
      <c r="B288" s="10" t="s">
        <v>437</v>
      </c>
      <c r="C288" s="14" t="s">
        <v>1170</v>
      </c>
      <c r="D288" s="10">
        <v>569</v>
      </c>
      <c r="E288" s="10">
        <v>420</v>
      </c>
      <c r="F288" s="10">
        <v>0</v>
      </c>
      <c r="G288" s="49">
        <f t="shared" si="8"/>
        <v>0.73813708260105448</v>
      </c>
      <c r="H288" s="5">
        <f t="shared" si="9"/>
        <v>0</v>
      </c>
      <c r="I288" s="4" t="s">
        <v>1698</v>
      </c>
    </row>
    <row r="289" spans="1:9" x14ac:dyDescent="0.25">
      <c r="A289" s="10">
        <v>421</v>
      </c>
      <c r="B289" s="10" t="s">
        <v>437</v>
      </c>
      <c r="C289" s="14" t="s">
        <v>1179</v>
      </c>
      <c r="D289" s="10">
        <v>592</v>
      </c>
      <c r="E289" s="10">
        <v>430</v>
      </c>
      <c r="F289" s="10">
        <v>0</v>
      </c>
      <c r="G289" s="49">
        <f t="shared" si="8"/>
        <v>0.72635135135135132</v>
      </c>
      <c r="H289" s="5">
        <f t="shared" si="9"/>
        <v>0</v>
      </c>
      <c r="I289" s="4" t="s">
        <v>1698</v>
      </c>
    </row>
    <row r="290" spans="1:9" x14ac:dyDescent="0.25">
      <c r="A290" s="10">
        <v>437</v>
      </c>
      <c r="B290" s="10" t="s">
        <v>437</v>
      </c>
      <c r="C290" s="14" t="s">
        <v>1169</v>
      </c>
      <c r="D290" s="10">
        <v>224</v>
      </c>
      <c r="E290" s="10">
        <v>159</v>
      </c>
      <c r="F290" s="10">
        <v>0</v>
      </c>
      <c r="G290" s="49">
        <f t="shared" si="8"/>
        <v>0.7098214285714286</v>
      </c>
      <c r="H290" s="5">
        <f t="shared" si="9"/>
        <v>0</v>
      </c>
      <c r="I290" s="4" t="s">
        <v>1698</v>
      </c>
    </row>
    <row r="291" spans="1:9" x14ac:dyDescent="0.25">
      <c r="A291" s="10">
        <v>422</v>
      </c>
      <c r="B291" s="10" t="s">
        <v>437</v>
      </c>
      <c r="C291" s="14" t="s">
        <v>1173</v>
      </c>
      <c r="D291" s="10">
        <v>266</v>
      </c>
      <c r="E291" s="10">
        <v>155</v>
      </c>
      <c r="F291" s="10">
        <v>0</v>
      </c>
      <c r="G291" s="49">
        <f t="shared" si="8"/>
        <v>0.58270676691729328</v>
      </c>
      <c r="H291" s="5">
        <f t="shared" si="9"/>
        <v>0</v>
      </c>
      <c r="I291" s="4" t="s">
        <v>1698</v>
      </c>
    </row>
    <row r="292" spans="1:9" x14ac:dyDescent="0.25">
      <c r="A292" s="10">
        <v>426</v>
      </c>
      <c r="B292" s="10" t="s">
        <v>437</v>
      </c>
      <c r="C292" s="14" t="s">
        <v>1171</v>
      </c>
      <c r="D292" s="10">
        <v>793</v>
      </c>
      <c r="E292" s="10">
        <v>440</v>
      </c>
      <c r="F292" s="10">
        <v>0</v>
      </c>
      <c r="G292" s="49">
        <f t="shared" si="8"/>
        <v>0.55485498108448927</v>
      </c>
      <c r="H292" s="5">
        <f t="shared" si="9"/>
        <v>0</v>
      </c>
      <c r="I292" s="4" t="s">
        <v>1698</v>
      </c>
    </row>
    <row r="293" spans="1:9" x14ac:dyDescent="0.25">
      <c r="A293" s="10">
        <v>442</v>
      </c>
      <c r="B293" s="10" t="s">
        <v>437</v>
      </c>
      <c r="C293" s="14" t="s">
        <v>1174</v>
      </c>
      <c r="D293" s="10">
        <v>350</v>
      </c>
      <c r="E293" s="10">
        <v>179</v>
      </c>
      <c r="F293" s="10">
        <v>0</v>
      </c>
      <c r="G293" s="49">
        <f t="shared" si="8"/>
        <v>0.51142857142857145</v>
      </c>
      <c r="H293" s="5">
        <f t="shared" si="9"/>
        <v>0</v>
      </c>
      <c r="I293" s="4" t="s">
        <v>1701</v>
      </c>
    </row>
    <row r="294" spans="1:9" x14ac:dyDescent="0.25">
      <c r="A294" s="10">
        <v>441</v>
      </c>
      <c r="B294" s="10" t="s">
        <v>437</v>
      </c>
      <c r="C294" s="14" t="s">
        <v>1176</v>
      </c>
      <c r="D294" s="10">
        <v>819</v>
      </c>
      <c r="E294" s="10">
        <v>149</v>
      </c>
      <c r="F294" s="10">
        <v>0</v>
      </c>
      <c r="G294" s="49">
        <f t="shared" si="8"/>
        <v>0.18192918192918192</v>
      </c>
      <c r="H294" s="5">
        <f t="shared" si="9"/>
        <v>0</v>
      </c>
      <c r="I294" s="4" t="s">
        <v>1698</v>
      </c>
    </row>
    <row r="295" spans="1:9" x14ac:dyDescent="0.25">
      <c r="A295" s="10">
        <v>433</v>
      </c>
      <c r="B295" s="10" t="s">
        <v>437</v>
      </c>
      <c r="C295" s="14" t="s">
        <v>1166</v>
      </c>
      <c r="D295" s="10">
        <v>528</v>
      </c>
      <c r="E295" s="10">
        <v>47</v>
      </c>
      <c r="F295" s="10">
        <v>0</v>
      </c>
      <c r="G295" s="49">
        <f t="shared" si="8"/>
        <v>8.9015151515151519E-2</v>
      </c>
      <c r="H295" s="5">
        <f t="shared" si="9"/>
        <v>0</v>
      </c>
      <c r="I295" s="4" t="s">
        <v>1698</v>
      </c>
    </row>
    <row r="296" spans="1:9" x14ac:dyDescent="0.25">
      <c r="A296" s="10">
        <v>435</v>
      </c>
      <c r="B296" s="10" t="s">
        <v>437</v>
      </c>
      <c r="C296" s="14" t="s">
        <v>1168</v>
      </c>
      <c r="D296" s="10">
        <v>1155</v>
      </c>
      <c r="E296" s="10">
        <v>36</v>
      </c>
      <c r="F296" s="10">
        <v>0</v>
      </c>
      <c r="G296" s="49">
        <f t="shared" si="8"/>
        <v>3.1168831168831169E-2</v>
      </c>
      <c r="H296" s="5">
        <f t="shared" si="9"/>
        <v>0</v>
      </c>
      <c r="I296" s="4" t="s">
        <v>1698</v>
      </c>
    </row>
    <row r="297" spans="1:9" x14ac:dyDescent="0.25">
      <c r="A297" s="10">
        <v>424</v>
      </c>
      <c r="B297" s="10" t="s">
        <v>437</v>
      </c>
      <c r="C297" s="14" t="s">
        <v>1177</v>
      </c>
      <c r="D297" s="10">
        <v>1045</v>
      </c>
      <c r="E297" s="10">
        <v>9</v>
      </c>
      <c r="F297" s="10">
        <v>0</v>
      </c>
      <c r="G297" s="49">
        <f t="shared" si="8"/>
        <v>8.6124401913875593E-3</v>
      </c>
      <c r="H297" s="5">
        <f t="shared" si="9"/>
        <v>0</v>
      </c>
      <c r="I297" s="4" t="s">
        <v>1699</v>
      </c>
    </row>
    <row r="298" spans="1:9" x14ac:dyDescent="0.25">
      <c r="A298" s="10">
        <v>432</v>
      </c>
      <c r="B298" s="10" t="s">
        <v>437</v>
      </c>
      <c r="C298" s="14" t="s">
        <v>462</v>
      </c>
      <c r="D298" s="10">
        <v>241</v>
      </c>
      <c r="E298" s="10">
        <v>2</v>
      </c>
      <c r="F298" s="10">
        <v>0</v>
      </c>
      <c r="G298" s="49">
        <f t="shared" si="8"/>
        <v>8.2987551867219917E-3</v>
      </c>
      <c r="H298" s="5">
        <f t="shared" si="9"/>
        <v>0</v>
      </c>
      <c r="I298" s="4" t="s">
        <v>1698</v>
      </c>
    </row>
    <row r="299" spans="1:9" x14ac:dyDescent="0.25">
      <c r="A299" s="10">
        <v>428</v>
      </c>
      <c r="B299" s="10" t="s">
        <v>437</v>
      </c>
      <c r="C299" s="14" t="s">
        <v>1184</v>
      </c>
      <c r="D299" s="10">
        <v>309</v>
      </c>
      <c r="E299" s="10">
        <v>2</v>
      </c>
      <c r="F299" s="10">
        <v>0</v>
      </c>
      <c r="G299" s="49">
        <f t="shared" si="8"/>
        <v>6.4724919093851136E-3</v>
      </c>
      <c r="H299" s="5">
        <f t="shared" si="9"/>
        <v>0</v>
      </c>
      <c r="I299" s="4" t="s">
        <v>1698</v>
      </c>
    </row>
    <row r="300" spans="1:9" x14ac:dyDescent="0.25">
      <c r="A300" s="10">
        <v>427</v>
      </c>
      <c r="B300" s="10" t="s">
        <v>437</v>
      </c>
      <c r="C300" s="14" t="s">
        <v>461</v>
      </c>
      <c r="D300" s="10">
        <v>79</v>
      </c>
      <c r="E300" s="10">
        <v>0</v>
      </c>
      <c r="F300" s="10">
        <v>0</v>
      </c>
      <c r="G300" s="49">
        <f t="shared" si="8"/>
        <v>0</v>
      </c>
      <c r="H300" s="5">
        <f t="shared" si="9"/>
        <v>0</v>
      </c>
      <c r="I300" s="4" t="s">
        <v>1698</v>
      </c>
    </row>
    <row r="301" spans="1:9" x14ac:dyDescent="0.25">
      <c r="A301" s="10">
        <v>445</v>
      </c>
      <c r="B301" s="10" t="s">
        <v>268</v>
      </c>
      <c r="C301" s="14" t="s">
        <v>1021</v>
      </c>
      <c r="D301" s="10">
        <v>1294</v>
      </c>
      <c r="E301" s="10">
        <v>874</v>
      </c>
      <c r="F301" s="10">
        <v>0</v>
      </c>
      <c r="G301" s="49">
        <f t="shared" si="8"/>
        <v>0.67542503863987635</v>
      </c>
      <c r="H301" s="5">
        <f t="shared" si="9"/>
        <v>0</v>
      </c>
      <c r="I301" s="4" t="s">
        <v>1698</v>
      </c>
    </row>
    <row r="302" spans="1:9" x14ac:dyDescent="0.25">
      <c r="A302" s="10">
        <v>451</v>
      </c>
      <c r="B302" s="10" t="s">
        <v>268</v>
      </c>
      <c r="C302" s="14" t="s">
        <v>1025</v>
      </c>
      <c r="D302" s="10">
        <v>327</v>
      </c>
      <c r="E302" s="10">
        <v>147</v>
      </c>
      <c r="F302" s="10">
        <v>0</v>
      </c>
      <c r="G302" s="49">
        <f t="shared" si="8"/>
        <v>0.44954128440366975</v>
      </c>
      <c r="H302" s="5">
        <f t="shared" si="9"/>
        <v>0</v>
      </c>
      <c r="I302" s="4" t="s">
        <v>1698</v>
      </c>
    </row>
    <row r="303" spans="1:9" x14ac:dyDescent="0.25">
      <c r="A303" s="10">
        <v>458</v>
      </c>
      <c r="B303" s="10" t="s">
        <v>268</v>
      </c>
      <c r="C303" s="14" t="s">
        <v>1018</v>
      </c>
      <c r="D303" s="10">
        <v>1355</v>
      </c>
      <c r="E303" s="10">
        <v>539</v>
      </c>
      <c r="F303" s="10">
        <v>0</v>
      </c>
      <c r="G303" s="49">
        <f t="shared" si="8"/>
        <v>0.39778597785977859</v>
      </c>
      <c r="H303" s="5">
        <f t="shared" si="9"/>
        <v>0</v>
      </c>
      <c r="I303" s="4" t="s">
        <v>1698</v>
      </c>
    </row>
    <row r="304" spans="1:9" x14ac:dyDescent="0.25">
      <c r="A304" s="10">
        <v>453</v>
      </c>
      <c r="B304" s="10" t="s">
        <v>268</v>
      </c>
      <c r="C304" s="14" t="s">
        <v>1015</v>
      </c>
      <c r="D304" s="10">
        <v>1321</v>
      </c>
      <c r="E304" s="10">
        <v>419</v>
      </c>
      <c r="F304" s="10">
        <v>0</v>
      </c>
      <c r="G304" s="49">
        <f t="shared" si="8"/>
        <v>0.31718395155185464</v>
      </c>
      <c r="H304" s="5">
        <f t="shared" si="9"/>
        <v>0</v>
      </c>
      <c r="I304" s="4" t="s">
        <v>1698</v>
      </c>
    </row>
    <row r="305" spans="1:9" x14ac:dyDescent="0.25">
      <c r="A305" s="10">
        <v>447</v>
      </c>
      <c r="B305" s="10" t="s">
        <v>268</v>
      </c>
      <c r="C305" s="14" t="s">
        <v>1014</v>
      </c>
      <c r="D305" s="10">
        <v>916</v>
      </c>
      <c r="E305" s="10">
        <v>12</v>
      </c>
      <c r="F305" s="10">
        <v>0</v>
      </c>
      <c r="G305" s="49">
        <f t="shared" si="8"/>
        <v>1.3100436681222707E-2</v>
      </c>
      <c r="H305" s="5">
        <f t="shared" si="9"/>
        <v>0</v>
      </c>
      <c r="I305" s="4" t="s">
        <v>1698</v>
      </c>
    </row>
    <row r="306" spans="1:9" x14ac:dyDescent="0.25">
      <c r="A306" s="10">
        <v>448</v>
      </c>
      <c r="B306" s="10" t="s">
        <v>268</v>
      </c>
      <c r="C306" s="14" t="s">
        <v>1026</v>
      </c>
      <c r="D306" s="10">
        <v>617</v>
      </c>
      <c r="E306" s="10">
        <v>5</v>
      </c>
      <c r="F306" s="10">
        <v>0</v>
      </c>
      <c r="G306" s="49">
        <f t="shared" si="8"/>
        <v>8.1037277147487843E-3</v>
      </c>
      <c r="H306" s="5">
        <f t="shared" si="9"/>
        <v>0</v>
      </c>
      <c r="I306" s="4" t="s">
        <v>1698</v>
      </c>
    </row>
    <row r="307" spans="1:9" x14ac:dyDescent="0.25">
      <c r="A307" s="10">
        <v>459</v>
      </c>
      <c r="B307" s="10" t="s">
        <v>268</v>
      </c>
      <c r="C307" s="14" t="s">
        <v>1024</v>
      </c>
      <c r="D307" s="10">
        <v>816</v>
      </c>
      <c r="E307" s="10">
        <v>6</v>
      </c>
      <c r="F307" s="10">
        <v>0</v>
      </c>
      <c r="G307" s="49">
        <f t="shared" si="8"/>
        <v>7.3529411764705881E-3</v>
      </c>
      <c r="H307" s="5">
        <f t="shared" si="9"/>
        <v>0</v>
      </c>
      <c r="I307" s="4" t="s">
        <v>1698</v>
      </c>
    </row>
    <row r="308" spans="1:9" x14ac:dyDescent="0.25">
      <c r="A308" s="10">
        <v>456</v>
      </c>
      <c r="B308" s="10" t="s">
        <v>268</v>
      </c>
      <c r="C308" s="14" t="s">
        <v>1017</v>
      </c>
      <c r="D308" s="10">
        <v>735</v>
      </c>
      <c r="E308" s="10">
        <v>4</v>
      </c>
      <c r="F308" s="10">
        <v>0</v>
      </c>
      <c r="G308" s="49">
        <f t="shared" si="8"/>
        <v>5.4421768707482989E-3</v>
      </c>
      <c r="H308" s="5">
        <f t="shared" si="9"/>
        <v>0</v>
      </c>
      <c r="I308" s="4" t="s">
        <v>1698</v>
      </c>
    </row>
    <row r="309" spans="1:9" x14ac:dyDescent="0.25">
      <c r="A309" s="10">
        <v>452</v>
      </c>
      <c r="B309" s="10" t="s">
        <v>268</v>
      </c>
      <c r="C309" s="14" t="s">
        <v>1019</v>
      </c>
      <c r="D309" s="10">
        <v>1524</v>
      </c>
      <c r="E309" s="10">
        <v>7</v>
      </c>
      <c r="F309" s="10">
        <v>0</v>
      </c>
      <c r="G309" s="49">
        <f t="shared" si="8"/>
        <v>4.5931758530183726E-3</v>
      </c>
      <c r="H309" s="5">
        <f t="shared" si="9"/>
        <v>0</v>
      </c>
      <c r="I309" s="4" t="s">
        <v>1698</v>
      </c>
    </row>
    <row r="310" spans="1:9" x14ac:dyDescent="0.25">
      <c r="A310" s="10">
        <v>444</v>
      </c>
      <c r="B310" s="10" t="s">
        <v>268</v>
      </c>
      <c r="C310" s="14" t="s">
        <v>1023</v>
      </c>
      <c r="D310" s="10">
        <v>1051</v>
      </c>
      <c r="E310" s="10">
        <v>4</v>
      </c>
      <c r="F310" s="10">
        <v>0</v>
      </c>
      <c r="G310" s="49">
        <f t="shared" si="8"/>
        <v>3.8058991436726928E-3</v>
      </c>
      <c r="H310" s="5">
        <f t="shared" si="9"/>
        <v>0</v>
      </c>
      <c r="I310" s="4" t="s">
        <v>1698</v>
      </c>
    </row>
    <row r="311" spans="1:9" x14ac:dyDescent="0.25">
      <c r="A311" s="10">
        <v>446</v>
      </c>
      <c r="B311" s="10" t="s">
        <v>268</v>
      </c>
      <c r="C311" s="14" t="s">
        <v>1016</v>
      </c>
      <c r="D311" s="10">
        <v>629</v>
      </c>
      <c r="E311" s="10">
        <v>2</v>
      </c>
      <c r="F311" s="10">
        <v>0</v>
      </c>
      <c r="G311" s="49">
        <f t="shared" si="8"/>
        <v>3.1796502384737681E-3</v>
      </c>
      <c r="H311" s="5">
        <f t="shared" si="9"/>
        <v>0</v>
      </c>
      <c r="I311" s="4" t="s">
        <v>1698</v>
      </c>
    </row>
    <row r="312" spans="1:9" x14ac:dyDescent="0.25">
      <c r="A312" s="10">
        <v>467</v>
      </c>
      <c r="B312" s="10" t="s">
        <v>46</v>
      </c>
      <c r="C312" s="14" t="s">
        <v>846</v>
      </c>
      <c r="D312" s="10">
        <v>1853</v>
      </c>
      <c r="E312" s="10">
        <v>1286</v>
      </c>
      <c r="F312" s="10">
        <v>0</v>
      </c>
      <c r="G312" s="49">
        <f t="shared" si="8"/>
        <v>0.69400971397733402</v>
      </c>
      <c r="H312" s="5">
        <f t="shared" si="9"/>
        <v>0</v>
      </c>
      <c r="I312" s="4" t="s">
        <v>1698</v>
      </c>
    </row>
    <row r="313" spans="1:9" x14ac:dyDescent="0.25">
      <c r="A313" s="10">
        <v>473</v>
      </c>
      <c r="B313" s="10" t="s">
        <v>46</v>
      </c>
      <c r="C313" s="14" t="s">
        <v>845</v>
      </c>
      <c r="D313" s="10">
        <v>1074</v>
      </c>
      <c r="E313" s="10">
        <v>583</v>
      </c>
      <c r="F313" s="10">
        <v>0</v>
      </c>
      <c r="G313" s="49">
        <f t="shared" si="8"/>
        <v>0.54283054003724396</v>
      </c>
      <c r="H313" s="5">
        <f t="shared" si="9"/>
        <v>0</v>
      </c>
      <c r="I313" s="4" t="s">
        <v>1698</v>
      </c>
    </row>
    <row r="314" spans="1:9" x14ac:dyDescent="0.25">
      <c r="A314" s="10">
        <v>470</v>
      </c>
      <c r="B314" s="10" t="s">
        <v>46</v>
      </c>
      <c r="C314" s="14" t="s">
        <v>834</v>
      </c>
      <c r="D314" s="10">
        <v>1108</v>
      </c>
      <c r="E314" s="10">
        <v>446</v>
      </c>
      <c r="F314" s="10">
        <v>0</v>
      </c>
      <c r="G314" s="49">
        <f t="shared" si="8"/>
        <v>0.40252707581227437</v>
      </c>
      <c r="H314" s="5">
        <f t="shared" si="9"/>
        <v>0</v>
      </c>
      <c r="I314" s="4" t="s">
        <v>1698</v>
      </c>
    </row>
    <row r="315" spans="1:9" x14ac:dyDescent="0.25">
      <c r="A315" s="10">
        <v>471</v>
      </c>
      <c r="B315" s="10" t="s">
        <v>46</v>
      </c>
      <c r="C315" s="14" t="s">
        <v>837</v>
      </c>
      <c r="D315" s="10">
        <v>1281</v>
      </c>
      <c r="E315" s="10">
        <v>17</v>
      </c>
      <c r="F315" s="10">
        <v>0</v>
      </c>
      <c r="G315" s="49">
        <f t="shared" si="8"/>
        <v>1.3270882123341141E-2</v>
      </c>
      <c r="H315" s="5">
        <f t="shared" si="9"/>
        <v>0</v>
      </c>
      <c r="I315" s="4" t="s">
        <v>1699</v>
      </c>
    </row>
    <row r="316" spans="1:9" x14ac:dyDescent="0.25">
      <c r="A316" s="10">
        <v>474</v>
      </c>
      <c r="B316" s="10" t="s">
        <v>46</v>
      </c>
      <c r="C316" s="14" t="s">
        <v>840</v>
      </c>
      <c r="D316" s="10">
        <v>808</v>
      </c>
      <c r="E316" s="10">
        <v>8</v>
      </c>
      <c r="F316" s="10">
        <v>0</v>
      </c>
      <c r="G316" s="49">
        <f t="shared" si="8"/>
        <v>9.9009900990099011E-3</v>
      </c>
      <c r="H316" s="5">
        <f t="shared" si="9"/>
        <v>0</v>
      </c>
      <c r="I316" s="4" t="s">
        <v>1698</v>
      </c>
    </row>
    <row r="317" spans="1:9" x14ac:dyDescent="0.25">
      <c r="A317" s="10">
        <v>468</v>
      </c>
      <c r="B317" s="10" t="s">
        <v>46</v>
      </c>
      <c r="C317" s="14" t="s">
        <v>847</v>
      </c>
      <c r="D317" s="10">
        <v>163</v>
      </c>
      <c r="E317" s="10">
        <v>0</v>
      </c>
      <c r="F317" s="10">
        <v>0</v>
      </c>
      <c r="G317" s="49">
        <f t="shared" si="8"/>
        <v>0</v>
      </c>
      <c r="H317" s="5">
        <f t="shared" si="9"/>
        <v>0</v>
      </c>
      <c r="I317" s="4" t="s">
        <v>1698</v>
      </c>
    </row>
    <row r="318" spans="1:9" x14ac:dyDescent="0.25">
      <c r="A318" s="10">
        <v>478</v>
      </c>
      <c r="B318" s="10" t="s">
        <v>290</v>
      </c>
      <c r="C318" s="14" t="s">
        <v>1039</v>
      </c>
      <c r="D318" s="10">
        <v>334</v>
      </c>
      <c r="E318" s="10">
        <v>230</v>
      </c>
      <c r="F318" s="10">
        <v>0</v>
      </c>
      <c r="G318" s="49">
        <f t="shared" si="8"/>
        <v>0.68862275449101795</v>
      </c>
      <c r="H318" s="5">
        <f t="shared" si="9"/>
        <v>0</v>
      </c>
      <c r="I318" s="4" t="s">
        <v>1698</v>
      </c>
    </row>
    <row r="319" spans="1:9" x14ac:dyDescent="0.25">
      <c r="A319" s="10">
        <v>499</v>
      </c>
      <c r="B319" s="10" t="s">
        <v>290</v>
      </c>
      <c r="C319" s="14" t="s">
        <v>839</v>
      </c>
      <c r="D319" s="10">
        <v>539</v>
      </c>
      <c r="E319" s="10">
        <v>349</v>
      </c>
      <c r="F319" s="10">
        <v>0</v>
      </c>
      <c r="G319" s="49">
        <f t="shared" si="8"/>
        <v>0.64749536178107603</v>
      </c>
      <c r="H319" s="5">
        <f t="shared" si="9"/>
        <v>0</v>
      </c>
      <c r="I319" s="4" t="s">
        <v>1698</v>
      </c>
    </row>
    <row r="320" spans="1:9" x14ac:dyDescent="0.25">
      <c r="A320" s="10">
        <v>480</v>
      </c>
      <c r="B320" s="10" t="s">
        <v>290</v>
      </c>
      <c r="C320" s="14" t="s">
        <v>1030</v>
      </c>
      <c r="D320" s="10">
        <v>468</v>
      </c>
      <c r="E320" s="10">
        <v>229</v>
      </c>
      <c r="F320" s="10">
        <v>0</v>
      </c>
      <c r="G320" s="49">
        <f t="shared" si="8"/>
        <v>0.4893162393162393</v>
      </c>
      <c r="H320" s="5">
        <f t="shared" si="9"/>
        <v>0</v>
      </c>
      <c r="I320" s="4" t="s">
        <v>1698</v>
      </c>
    </row>
    <row r="321" spans="1:9" x14ac:dyDescent="0.25">
      <c r="A321" s="10">
        <v>489</v>
      </c>
      <c r="B321" s="10" t="s">
        <v>290</v>
      </c>
      <c r="C321" s="14" t="s">
        <v>1031</v>
      </c>
      <c r="D321" s="10">
        <v>257</v>
      </c>
      <c r="E321" s="10">
        <v>112</v>
      </c>
      <c r="F321" s="10">
        <v>0</v>
      </c>
      <c r="G321" s="49">
        <f t="shared" si="8"/>
        <v>0.43579766536964981</v>
      </c>
      <c r="H321" s="5">
        <f t="shared" si="9"/>
        <v>0</v>
      </c>
      <c r="I321" s="4" t="s">
        <v>1701</v>
      </c>
    </row>
    <row r="322" spans="1:9" x14ac:dyDescent="0.25">
      <c r="A322" s="10">
        <v>501</v>
      </c>
      <c r="B322" s="10" t="s">
        <v>290</v>
      </c>
      <c r="C322" s="14" t="s">
        <v>1046</v>
      </c>
      <c r="D322" s="10">
        <v>264</v>
      </c>
      <c r="E322" s="10">
        <v>27</v>
      </c>
      <c r="F322" s="10">
        <v>0</v>
      </c>
      <c r="G322" s="49">
        <f t="shared" si="8"/>
        <v>0.10227272727272728</v>
      </c>
      <c r="H322" s="5">
        <f t="shared" si="9"/>
        <v>0</v>
      </c>
      <c r="I322" s="4" t="s">
        <v>1698</v>
      </c>
    </row>
    <row r="323" spans="1:9" x14ac:dyDescent="0.25">
      <c r="A323" s="10">
        <v>503</v>
      </c>
      <c r="B323" s="10" t="s">
        <v>290</v>
      </c>
      <c r="C323" s="14" t="s">
        <v>1054</v>
      </c>
      <c r="D323" s="10">
        <v>453</v>
      </c>
      <c r="E323" s="10">
        <v>28</v>
      </c>
      <c r="F323" s="10">
        <v>0</v>
      </c>
      <c r="G323" s="49">
        <f t="shared" si="8"/>
        <v>6.1810154525386317E-2</v>
      </c>
      <c r="H323" s="5">
        <f t="shared" si="9"/>
        <v>0</v>
      </c>
      <c r="I323" s="4" t="s">
        <v>1698</v>
      </c>
    </row>
    <row r="324" spans="1:9" x14ac:dyDescent="0.25">
      <c r="A324" s="10">
        <v>476</v>
      </c>
      <c r="B324" s="10" t="s">
        <v>290</v>
      </c>
      <c r="C324" s="14" t="s">
        <v>1035</v>
      </c>
      <c r="D324" s="10">
        <v>685</v>
      </c>
      <c r="E324" s="10">
        <v>25</v>
      </c>
      <c r="F324" s="10">
        <v>0</v>
      </c>
      <c r="G324" s="49">
        <f t="shared" ref="G324:G387" si="10">E324/D324</f>
        <v>3.6496350364963501E-2</v>
      </c>
      <c r="H324" s="5">
        <f t="shared" ref="H324:H387" si="11">F324/D324</f>
        <v>0</v>
      </c>
      <c r="I324" s="4" t="s">
        <v>1698</v>
      </c>
    </row>
    <row r="325" spans="1:9" x14ac:dyDescent="0.25">
      <c r="A325" s="10">
        <v>505</v>
      </c>
      <c r="B325" s="10" t="s">
        <v>290</v>
      </c>
      <c r="C325" s="14" t="s">
        <v>1040</v>
      </c>
      <c r="D325" s="10">
        <v>577</v>
      </c>
      <c r="E325" s="10">
        <v>12</v>
      </c>
      <c r="F325" s="10">
        <v>0</v>
      </c>
      <c r="G325" s="49">
        <f t="shared" si="10"/>
        <v>2.0797227036395149E-2</v>
      </c>
      <c r="H325" s="5">
        <f t="shared" si="11"/>
        <v>0</v>
      </c>
      <c r="I325" s="4" t="s">
        <v>1698</v>
      </c>
    </row>
    <row r="326" spans="1:9" x14ac:dyDescent="0.25">
      <c r="A326" s="10">
        <v>484</v>
      </c>
      <c r="B326" s="10" t="s">
        <v>290</v>
      </c>
      <c r="C326" s="14" t="s">
        <v>1038</v>
      </c>
      <c r="D326" s="10">
        <v>553</v>
      </c>
      <c r="E326" s="10">
        <v>7</v>
      </c>
      <c r="F326" s="10">
        <v>0</v>
      </c>
      <c r="G326" s="49">
        <f t="shared" si="10"/>
        <v>1.2658227848101266E-2</v>
      </c>
      <c r="H326" s="5">
        <f t="shared" si="11"/>
        <v>0</v>
      </c>
      <c r="I326" s="4" t="s">
        <v>1698</v>
      </c>
    </row>
    <row r="327" spans="1:9" x14ac:dyDescent="0.25">
      <c r="A327" s="10">
        <v>477</v>
      </c>
      <c r="B327" s="10" t="s">
        <v>290</v>
      </c>
      <c r="C327" s="14" t="s">
        <v>1032</v>
      </c>
      <c r="D327" s="10">
        <v>569</v>
      </c>
      <c r="E327" s="10">
        <v>5</v>
      </c>
      <c r="F327" s="10">
        <v>0</v>
      </c>
      <c r="G327" s="49">
        <f t="shared" si="10"/>
        <v>8.7873462214411256E-3</v>
      </c>
      <c r="H327" s="5">
        <f t="shared" si="11"/>
        <v>0</v>
      </c>
      <c r="I327" s="4" t="s">
        <v>1698</v>
      </c>
    </row>
    <row r="328" spans="1:9" x14ac:dyDescent="0.25">
      <c r="A328" s="10">
        <v>497</v>
      </c>
      <c r="B328" s="10" t="s">
        <v>290</v>
      </c>
      <c r="C328" s="14" t="s">
        <v>1033</v>
      </c>
      <c r="D328" s="10">
        <v>366</v>
      </c>
      <c r="E328" s="10">
        <v>3</v>
      </c>
      <c r="F328" s="10">
        <v>0</v>
      </c>
      <c r="G328" s="49">
        <f t="shared" si="10"/>
        <v>8.1967213114754103E-3</v>
      </c>
      <c r="H328" s="5">
        <f t="shared" si="11"/>
        <v>0</v>
      </c>
      <c r="I328" s="4" t="s">
        <v>1698</v>
      </c>
    </row>
    <row r="329" spans="1:9" x14ac:dyDescent="0.25">
      <c r="A329" s="10">
        <v>502</v>
      </c>
      <c r="B329" s="10" t="s">
        <v>290</v>
      </c>
      <c r="C329" s="14" t="s">
        <v>1050</v>
      </c>
      <c r="D329" s="10">
        <v>715</v>
      </c>
      <c r="E329" s="10">
        <v>5</v>
      </c>
      <c r="F329" s="10">
        <v>0</v>
      </c>
      <c r="G329" s="49">
        <f t="shared" si="10"/>
        <v>6.993006993006993E-3</v>
      </c>
      <c r="H329" s="5">
        <f t="shared" si="11"/>
        <v>0</v>
      </c>
      <c r="I329" s="4" t="s">
        <v>1698</v>
      </c>
    </row>
    <row r="330" spans="1:9" x14ac:dyDescent="0.25">
      <c r="A330" s="10">
        <v>485</v>
      </c>
      <c r="B330" s="10" t="s">
        <v>290</v>
      </c>
      <c r="C330" s="14" t="s">
        <v>1034</v>
      </c>
      <c r="D330" s="10">
        <v>317</v>
      </c>
      <c r="E330" s="10">
        <v>2</v>
      </c>
      <c r="F330" s="10">
        <v>0</v>
      </c>
      <c r="G330" s="49">
        <f t="shared" si="10"/>
        <v>6.3091482649842269E-3</v>
      </c>
      <c r="H330" s="5">
        <f t="shared" si="11"/>
        <v>0</v>
      </c>
      <c r="I330" s="4" t="s">
        <v>1698</v>
      </c>
    </row>
    <row r="331" spans="1:9" x14ac:dyDescent="0.25">
      <c r="A331" s="10">
        <v>482</v>
      </c>
      <c r="B331" s="10" t="s">
        <v>290</v>
      </c>
      <c r="C331" s="14" t="s">
        <v>1053</v>
      </c>
      <c r="D331" s="10">
        <v>702</v>
      </c>
      <c r="E331" s="10">
        <v>4</v>
      </c>
      <c r="F331" s="10">
        <v>0</v>
      </c>
      <c r="G331" s="49">
        <f t="shared" si="10"/>
        <v>5.6980056980056983E-3</v>
      </c>
      <c r="H331" s="5">
        <f t="shared" si="11"/>
        <v>0</v>
      </c>
      <c r="I331" s="4" t="s">
        <v>1705</v>
      </c>
    </row>
    <row r="332" spans="1:9" x14ac:dyDescent="0.25">
      <c r="A332" s="10">
        <v>492</v>
      </c>
      <c r="B332" s="10" t="s">
        <v>290</v>
      </c>
      <c r="C332" s="14" t="s">
        <v>1045</v>
      </c>
      <c r="D332" s="10">
        <v>614</v>
      </c>
      <c r="E332" s="10">
        <v>3</v>
      </c>
      <c r="F332" s="10">
        <v>0</v>
      </c>
      <c r="G332" s="49">
        <f t="shared" si="10"/>
        <v>4.8859934853420191E-3</v>
      </c>
      <c r="H332" s="5">
        <f t="shared" si="11"/>
        <v>0</v>
      </c>
      <c r="I332" s="4" t="s">
        <v>1698</v>
      </c>
    </row>
    <row r="333" spans="1:9" x14ac:dyDescent="0.25">
      <c r="A333" s="10">
        <v>506</v>
      </c>
      <c r="B333" s="10" t="s">
        <v>290</v>
      </c>
      <c r="C333" s="14" t="s">
        <v>1036</v>
      </c>
      <c r="D333" s="10">
        <v>410</v>
      </c>
      <c r="E333" s="10">
        <v>2</v>
      </c>
      <c r="F333" s="10">
        <v>0</v>
      </c>
      <c r="G333" s="49">
        <f t="shared" si="10"/>
        <v>4.8780487804878049E-3</v>
      </c>
      <c r="H333" s="5">
        <f t="shared" si="11"/>
        <v>0</v>
      </c>
      <c r="I333" s="4" t="s">
        <v>1698</v>
      </c>
    </row>
    <row r="334" spans="1:9" x14ac:dyDescent="0.25">
      <c r="A334" s="10">
        <v>479</v>
      </c>
      <c r="B334" s="10" t="s">
        <v>290</v>
      </c>
      <c r="C334" s="14" t="s">
        <v>1029</v>
      </c>
      <c r="D334" s="10">
        <v>685</v>
      </c>
      <c r="E334" s="10">
        <v>3</v>
      </c>
      <c r="F334" s="10">
        <v>0</v>
      </c>
      <c r="G334" s="49">
        <f t="shared" si="10"/>
        <v>4.3795620437956208E-3</v>
      </c>
      <c r="H334" s="5">
        <f t="shared" si="11"/>
        <v>0</v>
      </c>
      <c r="I334" s="4" t="s">
        <v>1698</v>
      </c>
    </row>
    <row r="335" spans="1:9" x14ac:dyDescent="0.25">
      <c r="A335" s="10">
        <v>495</v>
      </c>
      <c r="B335" s="10" t="s">
        <v>290</v>
      </c>
      <c r="C335" s="14" t="s">
        <v>1052</v>
      </c>
      <c r="D335" s="10">
        <v>776</v>
      </c>
      <c r="E335" s="10">
        <v>3</v>
      </c>
      <c r="F335" s="10">
        <v>0</v>
      </c>
      <c r="G335" s="49">
        <f t="shared" si="10"/>
        <v>3.8659793814432991E-3</v>
      </c>
      <c r="H335" s="5">
        <f t="shared" si="11"/>
        <v>0</v>
      </c>
      <c r="I335" s="4" t="s">
        <v>1698</v>
      </c>
    </row>
    <row r="336" spans="1:9" x14ac:dyDescent="0.25">
      <c r="A336" s="10">
        <v>491</v>
      </c>
      <c r="B336" s="10" t="s">
        <v>290</v>
      </c>
      <c r="C336" s="14" t="s">
        <v>1037</v>
      </c>
      <c r="D336" s="10">
        <v>542</v>
      </c>
      <c r="E336" s="10">
        <v>2</v>
      </c>
      <c r="F336" s="10">
        <v>0</v>
      </c>
      <c r="G336" s="49">
        <f t="shared" si="10"/>
        <v>3.6900369003690036E-3</v>
      </c>
      <c r="H336" s="5">
        <f t="shared" si="11"/>
        <v>0</v>
      </c>
      <c r="I336" s="4" t="s">
        <v>1698</v>
      </c>
    </row>
    <row r="337" spans="1:9" x14ac:dyDescent="0.25">
      <c r="A337" s="10">
        <v>481</v>
      </c>
      <c r="B337" s="10" t="s">
        <v>290</v>
      </c>
      <c r="C337" s="14" t="s">
        <v>1043</v>
      </c>
      <c r="D337" s="10">
        <v>431</v>
      </c>
      <c r="E337" s="10">
        <v>1</v>
      </c>
      <c r="F337" s="10">
        <v>0</v>
      </c>
      <c r="G337" s="49">
        <f t="shared" si="10"/>
        <v>2.3201856148491878E-3</v>
      </c>
      <c r="H337" s="5">
        <f t="shared" si="11"/>
        <v>0</v>
      </c>
      <c r="I337" s="4" t="s">
        <v>1698</v>
      </c>
    </row>
    <row r="338" spans="1:9" x14ac:dyDescent="0.25">
      <c r="A338" s="10">
        <v>487</v>
      </c>
      <c r="B338" s="10" t="s">
        <v>290</v>
      </c>
      <c r="C338" s="14" t="s">
        <v>1049</v>
      </c>
      <c r="D338" s="10">
        <v>502</v>
      </c>
      <c r="E338" s="10">
        <v>1</v>
      </c>
      <c r="F338" s="10">
        <v>0</v>
      </c>
      <c r="G338" s="49">
        <f t="shared" si="10"/>
        <v>1.9920318725099601E-3</v>
      </c>
      <c r="H338" s="5">
        <f t="shared" si="11"/>
        <v>0</v>
      </c>
      <c r="I338" s="4" t="s">
        <v>1698</v>
      </c>
    </row>
    <row r="339" spans="1:9" x14ac:dyDescent="0.25">
      <c r="A339" s="10">
        <v>500</v>
      </c>
      <c r="B339" s="10" t="s">
        <v>290</v>
      </c>
      <c r="C339" s="14" t="s">
        <v>1042</v>
      </c>
      <c r="D339" s="10">
        <v>533</v>
      </c>
      <c r="E339" s="10">
        <v>1</v>
      </c>
      <c r="F339" s="10">
        <v>0</v>
      </c>
      <c r="G339" s="49">
        <f t="shared" si="10"/>
        <v>1.876172607879925E-3</v>
      </c>
      <c r="H339" s="5">
        <f t="shared" si="11"/>
        <v>0</v>
      </c>
      <c r="I339" s="4" t="s">
        <v>1698</v>
      </c>
    </row>
    <row r="340" spans="1:9" x14ac:dyDescent="0.25">
      <c r="A340" s="10">
        <v>494</v>
      </c>
      <c r="B340" s="10" t="s">
        <v>290</v>
      </c>
      <c r="C340" s="14" t="s">
        <v>1051</v>
      </c>
      <c r="D340" s="10">
        <v>537</v>
      </c>
      <c r="E340" s="10">
        <v>1</v>
      </c>
      <c r="F340" s="10">
        <v>0</v>
      </c>
      <c r="G340" s="49">
        <f t="shared" si="10"/>
        <v>1.8621973929236499E-3</v>
      </c>
      <c r="H340" s="5">
        <f t="shared" si="11"/>
        <v>0</v>
      </c>
      <c r="I340" s="4" t="s">
        <v>1698</v>
      </c>
    </row>
    <row r="341" spans="1:9" x14ac:dyDescent="0.25">
      <c r="A341" s="10">
        <v>496</v>
      </c>
      <c r="B341" s="10" t="s">
        <v>290</v>
      </c>
      <c r="C341" s="14" t="s">
        <v>1055</v>
      </c>
      <c r="D341" s="10">
        <v>676</v>
      </c>
      <c r="E341" s="10">
        <v>1</v>
      </c>
      <c r="F341" s="10">
        <v>0</v>
      </c>
      <c r="G341" s="49">
        <f t="shared" si="10"/>
        <v>1.4792899408284023E-3</v>
      </c>
      <c r="H341" s="5">
        <f t="shared" si="11"/>
        <v>0</v>
      </c>
      <c r="I341" s="4" t="s">
        <v>1700</v>
      </c>
    </row>
    <row r="342" spans="1:9" x14ac:dyDescent="0.25">
      <c r="A342" s="10">
        <v>483</v>
      </c>
      <c r="B342" s="10" t="s">
        <v>290</v>
      </c>
      <c r="C342" s="14" t="s">
        <v>1044</v>
      </c>
      <c r="D342" s="10">
        <v>365</v>
      </c>
      <c r="E342" s="10">
        <v>0</v>
      </c>
      <c r="F342" s="10">
        <v>0</v>
      </c>
      <c r="G342" s="49">
        <f t="shared" si="10"/>
        <v>0</v>
      </c>
      <c r="H342" s="5">
        <f t="shared" si="11"/>
        <v>0</v>
      </c>
      <c r="I342" s="4" t="s">
        <v>1698</v>
      </c>
    </row>
    <row r="343" spans="1:9" x14ac:dyDescent="0.25">
      <c r="A343" s="10">
        <v>486</v>
      </c>
      <c r="B343" s="10" t="s">
        <v>290</v>
      </c>
      <c r="C343" s="14" t="s">
        <v>1056</v>
      </c>
      <c r="D343" s="10">
        <v>477</v>
      </c>
      <c r="E343" s="10">
        <v>0</v>
      </c>
      <c r="F343" s="10">
        <v>0</v>
      </c>
      <c r="G343" s="49">
        <f t="shared" si="10"/>
        <v>0</v>
      </c>
      <c r="H343" s="5">
        <f t="shared" si="11"/>
        <v>0</v>
      </c>
      <c r="I343" s="4" t="s">
        <v>1698</v>
      </c>
    </row>
    <row r="344" spans="1:9" x14ac:dyDescent="0.25">
      <c r="A344" s="10">
        <v>488</v>
      </c>
      <c r="B344" s="10" t="s">
        <v>290</v>
      </c>
      <c r="C344" s="14" t="s">
        <v>1041</v>
      </c>
      <c r="D344" s="10">
        <v>408</v>
      </c>
      <c r="E344" s="10">
        <v>0</v>
      </c>
      <c r="F344" s="10">
        <v>0</v>
      </c>
      <c r="G344" s="49">
        <f t="shared" si="10"/>
        <v>0</v>
      </c>
      <c r="H344" s="5">
        <f t="shared" si="11"/>
        <v>0</v>
      </c>
      <c r="I344" s="4" t="s">
        <v>1698</v>
      </c>
    </row>
    <row r="345" spans="1:9" x14ac:dyDescent="0.25">
      <c r="A345" s="10">
        <v>490</v>
      </c>
      <c r="B345" s="10" t="s">
        <v>290</v>
      </c>
      <c r="C345" s="14" t="s">
        <v>1028</v>
      </c>
      <c r="D345" s="10">
        <v>279</v>
      </c>
      <c r="E345" s="10">
        <v>0</v>
      </c>
      <c r="F345" s="10">
        <v>0</v>
      </c>
      <c r="G345" s="49">
        <f t="shared" si="10"/>
        <v>0</v>
      </c>
      <c r="H345" s="5">
        <f t="shared" si="11"/>
        <v>0</v>
      </c>
      <c r="I345" s="4" t="s">
        <v>1698</v>
      </c>
    </row>
    <row r="346" spans="1:9" x14ac:dyDescent="0.25">
      <c r="A346" s="10">
        <v>498</v>
      </c>
      <c r="B346" s="10" t="s">
        <v>290</v>
      </c>
      <c r="C346" s="14" t="s">
        <v>1048</v>
      </c>
      <c r="D346" s="10">
        <v>546</v>
      </c>
      <c r="E346" s="10">
        <v>0</v>
      </c>
      <c r="F346" s="10">
        <v>0</v>
      </c>
      <c r="G346" s="49">
        <f t="shared" si="10"/>
        <v>0</v>
      </c>
      <c r="H346" s="5">
        <f t="shared" si="11"/>
        <v>0</v>
      </c>
      <c r="I346" s="4" t="s">
        <v>1698</v>
      </c>
    </row>
    <row r="347" spans="1:9" x14ac:dyDescent="0.25">
      <c r="A347" s="10">
        <v>606</v>
      </c>
      <c r="B347" s="10" t="s">
        <v>317</v>
      </c>
      <c r="C347" s="14" t="s">
        <v>1066</v>
      </c>
      <c r="D347" s="10">
        <v>212</v>
      </c>
      <c r="E347" s="10">
        <v>143</v>
      </c>
      <c r="F347" s="10">
        <v>0</v>
      </c>
      <c r="G347" s="49">
        <f t="shared" si="10"/>
        <v>0.67452830188679247</v>
      </c>
      <c r="H347" s="5">
        <f t="shared" si="11"/>
        <v>0</v>
      </c>
      <c r="I347" s="4" t="s">
        <v>1698</v>
      </c>
    </row>
    <row r="348" spans="1:9" x14ac:dyDescent="0.25">
      <c r="A348" s="10">
        <v>611</v>
      </c>
      <c r="B348" s="10" t="s">
        <v>317</v>
      </c>
      <c r="C348" s="14" t="s">
        <v>1073</v>
      </c>
      <c r="D348" s="10">
        <v>396</v>
      </c>
      <c r="E348" s="10">
        <v>267</v>
      </c>
      <c r="F348" s="10">
        <v>0</v>
      </c>
      <c r="G348" s="49">
        <f t="shared" si="10"/>
        <v>0.6742424242424242</v>
      </c>
      <c r="H348" s="5">
        <f t="shared" si="11"/>
        <v>0</v>
      </c>
      <c r="I348" s="4" t="s">
        <v>1698</v>
      </c>
    </row>
    <row r="349" spans="1:9" x14ac:dyDescent="0.25">
      <c r="A349" s="10">
        <v>605</v>
      </c>
      <c r="B349" s="10" t="s">
        <v>317</v>
      </c>
      <c r="C349" s="14" t="s">
        <v>1069</v>
      </c>
      <c r="D349" s="10">
        <v>219</v>
      </c>
      <c r="E349" s="10">
        <v>133</v>
      </c>
      <c r="F349" s="10">
        <v>0</v>
      </c>
      <c r="G349" s="49">
        <f t="shared" si="10"/>
        <v>0.60730593607305938</v>
      </c>
      <c r="H349" s="5">
        <f t="shared" si="11"/>
        <v>0</v>
      </c>
      <c r="I349" s="4" t="s">
        <v>1698</v>
      </c>
    </row>
    <row r="350" spans="1:9" x14ac:dyDescent="0.25">
      <c r="A350" s="10">
        <v>626</v>
      </c>
      <c r="B350" s="10" t="s">
        <v>317</v>
      </c>
      <c r="C350" s="14" t="s">
        <v>1080</v>
      </c>
      <c r="D350" s="10">
        <v>405</v>
      </c>
      <c r="E350" s="10">
        <v>214</v>
      </c>
      <c r="F350" s="10">
        <v>0</v>
      </c>
      <c r="G350" s="49">
        <f t="shared" si="10"/>
        <v>0.52839506172839501</v>
      </c>
      <c r="H350" s="5">
        <f t="shared" si="11"/>
        <v>0</v>
      </c>
      <c r="I350" s="4" t="s">
        <v>1698</v>
      </c>
    </row>
    <row r="351" spans="1:9" x14ac:dyDescent="0.25">
      <c r="A351" s="10">
        <v>625</v>
      </c>
      <c r="B351" s="10" t="s">
        <v>317</v>
      </c>
      <c r="C351" s="14" t="s">
        <v>1083</v>
      </c>
      <c r="D351" s="10">
        <v>204</v>
      </c>
      <c r="E351" s="10">
        <v>73</v>
      </c>
      <c r="F351" s="10">
        <v>0</v>
      </c>
      <c r="G351" s="49">
        <f t="shared" si="10"/>
        <v>0.35784313725490197</v>
      </c>
      <c r="H351" s="5">
        <f t="shared" si="11"/>
        <v>0</v>
      </c>
      <c r="I351" s="4" t="s">
        <v>1699</v>
      </c>
    </row>
    <row r="352" spans="1:9" x14ac:dyDescent="0.25">
      <c r="A352" s="10">
        <v>619</v>
      </c>
      <c r="B352" s="10" t="s">
        <v>317</v>
      </c>
      <c r="C352" s="14" t="s">
        <v>1071</v>
      </c>
      <c r="D352" s="10">
        <v>714</v>
      </c>
      <c r="E352" s="10">
        <v>220</v>
      </c>
      <c r="F352" s="10">
        <v>0</v>
      </c>
      <c r="G352" s="49">
        <f t="shared" si="10"/>
        <v>0.3081232492997199</v>
      </c>
      <c r="H352" s="5">
        <f t="shared" si="11"/>
        <v>0</v>
      </c>
      <c r="I352" s="4" t="s">
        <v>1698</v>
      </c>
    </row>
    <row r="353" spans="1:9" x14ac:dyDescent="0.25">
      <c r="A353" s="10">
        <v>613</v>
      </c>
      <c r="B353" s="10" t="s">
        <v>317</v>
      </c>
      <c r="C353" s="14" t="s">
        <v>1065</v>
      </c>
      <c r="D353" s="10">
        <v>429</v>
      </c>
      <c r="E353" s="10">
        <v>49</v>
      </c>
      <c r="F353" s="10">
        <v>0</v>
      </c>
      <c r="G353" s="49">
        <f t="shared" si="10"/>
        <v>0.11421911421911422</v>
      </c>
      <c r="H353" s="5">
        <f t="shared" si="11"/>
        <v>0</v>
      </c>
      <c r="I353" s="4" t="s">
        <v>1698</v>
      </c>
    </row>
    <row r="354" spans="1:9" x14ac:dyDescent="0.25">
      <c r="A354" s="10">
        <v>612</v>
      </c>
      <c r="B354" s="10" t="s">
        <v>317</v>
      </c>
      <c r="C354" s="14" t="s">
        <v>1070</v>
      </c>
      <c r="D354" s="10">
        <v>641</v>
      </c>
      <c r="E354" s="10">
        <v>49</v>
      </c>
      <c r="F354" s="10">
        <v>0</v>
      </c>
      <c r="G354" s="49">
        <f t="shared" si="10"/>
        <v>7.6443057722308888E-2</v>
      </c>
      <c r="H354" s="5">
        <f t="shared" si="11"/>
        <v>0</v>
      </c>
      <c r="I354" s="4" t="s">
        <v>1698</v>
      </c>
    </row>
    <row r="355" spans="1:9" x14ac:dyDescent="0.25">
      <c r="A355" s="10">
        <v>603</v>
      </c>
      <c r="B355" s="10" t="s">
        <v>317</v>
      </c>
      <c r="C355" s="14" t="s">
        <v>1062</v>
      </c>
      <c r="D355" s="10">
        <v>363</v>
      </c>
      <c r="E355" s="10">
        <v>10</v>
      </c>
      <c r="F355" s="10">
        <v>0</v>
      </c>
      <c r="G355" s="49">
        <f t="shared" si="10"/>
        <v>2.7548209366391185E-2</v>
      </c>
      <c r="H355" s="5">
        <f t="shared" si="11"/>
        <v>0</v>
      </c>
      <c r="I355" s="4" t="s">
        <v>1698</v>
      </c>
    </row>
    <row r="356" spans="1:9" x14ac:dyDescent="0.25">
      <c r="A356" s="10">
        <v>604</v>
      </c>
      <c r="B356" s="10" t="s">
        <v>317</v>
      </c>
      <c r="C356" s="14" t="s">
        <v>1077</v>
      </c>
      <c r="D356" s="10">
        <v>270</v>
      </c>
      <c r="E356" s="10">
        <v>5</v>
      </c>
      <c r="F356" s="10">
        <v>0</v>
      </c>
      <c r="G356" s="49">
        <f t="shared" si="10"/>
        <v>1.8518518518518517E-2</v>
      </c>
      <c r="H356" s="5">
        <f t="shared" si="11"/>
        <v>0</v>
      </c>
      <c r="I356" s="4" t="s">
        <v>1698</v>
      </c>
    </row>
    <row r="357" spans="1:9" x14ac:dyDescent="0.25">
      <c r="A357" s="10">
        <v>629</v>
      </c>
      <c r="B357" s="10" t="s">
        <v>317</v>
      </c>
      <c r="C357" s="14" t="s">
        <v>1085</v>
      </c>
      <c r="D357" s="10">
        <v>218</v>
      </c>
      <c r="E357" s="10">
        <v>4</v>
      </c>
      <c r="F357" s="10">
        <v>0</v>
      </c>
      <c r="G357" s="49">
        <f t="shared" si="10"/>
        <v>1.834862385321101E-2</v>
      </c>
      <c r="H357" s="5">
        <f t="shared" si="11"/>
        <v>0</v>
      </c>
      <c r="I357" s="4" t="s">
        <v>1698</v>
      </c>
    </row>
    <row r="358" spans="1:9" x14ac:dyDescent="0.25">
      <c r="A358" s="10">
        <v>623</v>
      </c>
      <c r="B358" s="10" t="s">
        <v>317</v>
      </c>
      <c r="C358" s="14" t="s">
        <v>1086</v>
      </c>
      <c r="D358" s="10">
        <v>327</v>
      </c>
      <c r="E358" s="10">
        <v>4</v>
      </c>
      <c r="F358" s="10">
        <v>0</v>
      </c>
      <c r="G358" s="49">
        <f t="shared" si="10"/>
        <v>1.2232415902140673E-2</v>
      </c>
      <c r="H358" s="5">
        <f t="shared" si="11"/>
        <v>0</v>
      </c>
      <c r="I358" s="4" t="s">
        <v>1698</v>
      </c>
    </row>
    <row r="359" spans="1:9" x14ac:dyDescent="0.25">
      <c r="A359" s="10">
        <v>614</v>
      </c>
      <c r="B359" s="10" t="s">
        <v>317</v>
      </c>
      <c r="C359" s="14" t="s">
        <v>1063</v>
      </c>
      <c r="D359" s="10">
        <v>342</v>
      </c>
      <c r="E359" s="10">
        <v>4</v>
      </c>
      <c r="F359" s="10">
        <v>0</v>
      </c>
      <c r="G359" s="49">
        <f t="shared" si="10"/>
        <v>1.1695906432748537E-2</v>
      </c>
      <c r="H359" s="5">
        <f t="shared" si="11"/>
        <v>0</v>
      </c>
      <c r="I359" s="4" t="s">
        <v>1698</v>
      </c>
    </row>
    <row r="360" spans="1:9" x14ac:dyDescent="0.25">
      <c r="A360" s="10">
        <v>609</v>
      </c>
      <c r="B360" s="10" t="s">
        <v>317</v>
      </c>
      <c r="C360" s="14" t="s">
        <v>1079</v>
      </c>
      <c r="D360" s="10">
        <v>206</v>
      </c>
      <c r="E360" s="10">
        <v>2</v>
      </c>
      <c r="F360" s="10">
        <v>0</v>
      </c>
      <c r="G360" s="49">
        <f t="shared" si="10"/>
        <v>9.7087378640776691E-3</v>
      </c>
      <c r="H360" s="5">
        <f t="shared" si="11"/>
        <v>0</v>
      </c>
      <c r="I360" s="4" t="s">
        <v>1698</v>
      </c>
    </row>
    <row r="361" spans="1:9" x14ac:dyDescent="0.25">
      <c r="A361" s="10">
        <v>627</v>
      </c>
      <c r="B361" s="10" t="s">
        <v>317</v>
      </c>
      <c r="C361" s="14" t="s">
        <v>1074</v>
      </c>
      <c r="D361" s="10">
        <v>383</v>
      </c>
      <c r="E361" s="10">
        <v>3</v>
      </c>
      <c r="F361" s="10">
        <v>0</v>
      </c>
      <c r="G361" s="49">
        <f t="shared" si="10"/>
        <v>7.832898172323759E-3</v>
      </c>
      <c r="H361" s="5">
        <f t="shared" si="11"/>
        <v>0</v>
      </c>
      <c r="I361" s="4" t="s">
        <v>1698</v>
      </c>
    </row>
    <row r="362" spans="1:9" x14ac:dyDescent="0.25">
      <c r="A362" s="10">
        <v>607</v>
      </c>
      <c r="B362" s="10" t="s">
        <v>317</v>
      </c>
      <c r="C362" s="14" t="s">
        <v>1064</v>
      </c>
      <c r="D362" s="10">
        <v>271</v>
      </c>
      <c r="E362" s="10">
        <v>2</v>
      </c>
      <c r="F362" s="10">
        <v>0</v>
      </c>
      <c r="G362" s="49">
        <f t="shared" si="10"/>
        <v>7.3800738007380072E-3</v>
      </c>
      <c r="H362" s="5">
        <f t="shared" si="11"/>
        <v>0</v>
      </c>
      <c r="I362" s="4" t="s">
        <v>1700</v>
      </c>
    </row>
    <row r="363" spans="1:9" x14ac:dyDescent="0.25">
      <c r="A363" s="10">
        <v>630</v>
      </c>
      <c r="B363" s="10" t="s">
        <v>317</v>
      </c>
      <c r="C363" s="14" t="s">
        <v>1084</v>
      </c>
      <c r="D363" s="10">
        <v>281</v>
      </c>
      <c r="E363" s="10">
        <v>2</v>
      </c>
      <c r="F363" s="10">
        <v>0</v>
      </c>
      <c r="G363" s="49">
        <f t="shared" si="10"/>
        <v>7.1174377224199285E-3</v>
      </c>
      <c r="H363" s="5">
        <f t="shared" si="11"/>
        <v>0</v>
      </c>
      <c r="I363" s="4" t="s">
        <v>1698</v>
      </c>
    </row>
    <row r="364" spans="1:9" x14ac:dyDescent="0.25">
      <c r="A364" s="10">
        <v>618</v>
      </c>
      <c r="B364" s="10" t="s">
        <v>317</v>
      </c>
      <c r="C364" s="14" t="s">
        <v>1075</v>
      </c>
      <c r="D364" s="10">
        <v>343</v>
      </c>
      <c r="E364" s="10">
        <v>2</v>
      </c>
      <c r="F364" s="10">
        <v>0</v>
      </c>
      <c r="G364" s="49">
        <f t="shared" si="10"/>
        <v>5.8309037900874635E-3</v>
      </c>
      <c r="H364" s="5">
        <f t="shared" si="11"/>
        <v>0</v>
      </c>
      <c r="I364" s="4" t="s">
        <v>1698</v>
      </c>
    </row>
    <row r="365" spans="1:9" x14ac:dyDescent="0.25">
      <c r="A365" s="10">
        <v>621</v>
      </c>
      <c r="B365" s="10" t="s">
        <v>317</v>
      </c>
      <c r="C365" s="14" t="s">
        <v>1058</v>
      </c>
      <c r="D365" s="10">
        <v>348</v>
      </c>
      <c r="E365" s="10">
        <v>2</v>
      </c>
      <c r="F365" s="10">
        <v>0</v>
      </c>
      <c r="G365" s="49">
        <f t="shared" si="10"/>
        <v>5.7471264367816091E-3</v>
      </c>
      <c r="H365" s="5">
        <f t="shared" si="11"/>
        <v>0</v>
      </c>
      <c r="I365" s="4" t="s">
        <v>1698</v>
      </c>
    </row>
    <row r="366" spans="1:9" x14ac:dyDescent="0.25">
      <c r="A366" s="10">
        <v>610</v>
      </c>
      <c r="B366" s="10" t="s">
        <v>317</v>
      </c>
      <c r="C366" s="14" t="s">
        <v>1076</v>
      </c>
      <c r="D366" s="10">
        <v>195</v>
      </c>
      <c r="E366" s="10">
        <v>1</v>
      </c>
      <c r="F366" s="10">
        <v>0</v>
      </c>
      <c r="G366" s="49">
        <f t="shared" si="10"/>
        <v>5.1282051282051282E-3</v>
      </c>
      <c r="H366" s="5">
        <f t="shared" si="11"/>
        <v>0</v>
      </c>
      <c r="I366" s="4" t="s">
        <v>1698</v>
      </c>
    </row>
    <row r="367" spans="1:9" x14ac:dyDescent="0.25">
      <c r="A367" s="10">
        <v>616</v>
      </c>
      <c r="B367" s="10" t="s">
        <v>317</v>
      </c>
      <c r="C367" s="14" t="s">
        <v>1082</v>
      </c>
      <c r="D367" s="10">
        <v>233</v>
      </c>
      <c r="E367" s="10">
        <v>1</v>
      </c>
      <c r="F367" s="10">
        <v>0</v>
      </c>
      <c r="G367" s="49">
        <f t="shared" si="10"/>
        <v>4.2918454935622317E-3</v>
      </c>
      <c r="H367" s="5">
        <f t="shared" si="11"/>
        <v>0</v>
      </c>
      <c r="I367" s="4" t="s">
        <v>1698</v>
      </c>
    </row>
    <row r="368" spans="1:9" x14ac:dyDescent="0.25">
      <c r="A368" s="10">
        <v>631</v>
      </c>
      <c r="B368" s="10" t="s">
        <v>317</v>
      </c>
      <c r="C368" s="14" t="s">
        <v>1078</v>
      </c>
      <c r="D368" s="10">
        <v>275</v>
      </c>
      <c r="E368" s="10">
        <v>1</v>
      </c>
      <c r="F368" s="10">
        <v>0</v>
      </c>
      <c r="G368" s="49">
        <f t="shared" si="10"/>
        <v>3.6363636363636364E-3</v>
      </c>
      <c r="H368" s="5">
        <f t="shared" si="11"/>
        <v>0</v>
      </c>
      <c r="I368" s="4" t="s">
        <v>1698</v>
      </c>
    </row>
    <row r="369" spans="1:9" x14ac:dyDescent="0.25">
      <c r="A369" s="10">
        <v>608</v>
      </c>
      <c r="B369" s="10" t="s">
        <v>317</v>
      </c>
      <c r="C369" s="14" t="s">
        <v>1068</v>
      </c>
      <c r="D369" s="10">
        <v>625</v>
      </c>
      <c r="E369" s="10">
        <v>2</v>
      </c>
      <c r="F369" s="10">
        <v>0</v>
      </c>
      <c r="G369" s="49">
        <f t="shared" si="10"/>
        <v>3.2000000000000002E-3</v>
      </c>
      <c r="H369" s="5">
        <f t="shared" si="11"/>
        <v>0</v>
      </c>
      <c r="I369" s="4" t="s">
        <v>1698</v>
      </c>
    </row>
    <row r="370" spans="1:9" x14ac:dyDescent="0.25">
      <c r="A370" s="10">
        <v>602</v>
      </c>
      <c r="B370" s="10" t="s">
        <v>317</v>
      </c>
      <c r="C370" s="14" t="s">
        <v>1081</v>
      </c>
      <c r="D370" s="10">
        <v>312</v>
      </c>
      <c r="E370" s="10">
        <v>0</v>
      </c>
      <c r="F370" s="10">
        <v>0</v>
      </c>
      <c r="G370" s="49">
        <f t="shared" si="10"/>
        <v>0</v>
      </c>
      <c r="H370" s="5">
        <f t="shared" si="11"/>
        <v>0</v>
      </c>
      <c r="I370" s="4" t="s">
        <v>1698</v>
      </c>
    </row>
    <row r="371" spans="1:9" x14ac:dyDescent="0.25">
      <c r="A371" s="10">
        <v>617</v>
      </c>
      <c r="B371" s="10" t="s">
        <v>317</v>
      </c>
      <c r="C371" s="14" t="s">
        <v>1057</v>
      </c>
      <c r="D371" s="10">
        <v>243</v>
      </c>
      <c r="E371" s="10">
        <v>0</v>
      </c>
      <c r="F371" s="10">
        <v>0</v>
      </c>
      <c r="G371" s="49">
        <f t="shared" si="10"/>
        <v>0</v>
      </c>
      <c r="H371" s="5">
        <f t="shared" si="11"/>
        <v>0</v>
      </c>
      <c r="I371" s="4" t="s">
        <v>1698</v>
      </c>
    </row>
    <row r="372" spans="1:9" x14ac:dyDescent="0.25">
      <c r="A372" s="10">
        <v>622</v>
      </c>
      <c r="B372" s="10" t="s">
        <v>317</v>
      </c>
      <c r="C372" s="14" t="s">
        <v>1059</v>
      </c>
      <c r="D372" s="10">
        <v>280</v>
      </c>
      <c r="E372" s="10">
        <v>0</v>
      </c>
      <c r="F372" s="10">
        <v>0</v>
      </c>
      <c r="G372" s="49">
        <f t="shared" si="10"/>
        <v>0</v>
      </c>
      <c r="H372" s="5">
        <f t="shared" si="11"/>
        <v>0</v>
      </c>
      <c r="I372" s="4" t="s">
        <v>1698</v>
      </c>
    </row>
    <row r="373" spans="1:9" x14ac:dyDescent="0.25">
      <c r="A373" s="10">
        <v>642</v>
      </c>
      <c r="B373" s="10" t="s">
        <v>5</v>
      </c>
      <c r="C373" s="14" t="s">
        <v>807</v>
      </c>
      <c r="D373" s="10">
        <v>682</v>
      </c>
      <c r="E373" s="10">
        <v>555</v>
      </c>
      <c r="F373" s="10">
        <v>0</v>
      </c>
      <c r="G373" s="49">
        <f t="shared" si="10"/>
        <v>0.8137829912023461</v>
      </c>
      <c r="H373" s="5">
        <f t="shared" si="11"/>
        <v>0</v>
      </c>
      <c r="I373" s="4" t="s">
        <v>1698</v>
      </c>
    </row>
    <row r="374" spans="1:9" x14ac:dyDescent="0.25">
      <c r="A374" s="10">
        <v>633</v>
      </c>
      <c r="B374" s="10" t="s">
        <v>5</v>
      </c>
      <c r="C374" s="14" t="s">
        <v>794</v>
      </c>
      <c r="D374" s="10">
        <v>87</v>
      </c>
      <c r="E374" s="10">
        <v>54</v>
      </c>
      <c r="F374" s="10">
        <v>0</v>
      </c>
      <c r="G374" s="49">
        <f t="shared" si="10"/>
        <v>0.62068965517241381</v>
      </c>
      <c r="H374" s="5">
        <f t="shared" si="11"/>
        <v>0</v>
      </c>
      <c r="I374" s="4" t="s">
        <v>1698</v>
      </c>
    </row>
    <row r="375" spans="1:9" x14ac:dyDescent="0.25">
      <c r="A375" s="10">
        <v>643</v>
      </c>
      <c r="B375" s="10" t="s">
        <v>5</v>
      </c>
      <c r="C375" s="14" t="s">
        <v>799</v>
      </c>
      <c r="D375" s="10">
        <v>29</v>
      </c>
      <c r="E375" s="10">
        <v>16</v>
      </c>
      <c r="F375" s="10">
        <v>0</v>
      </c>
      <c r="G375" s="49">
        <f t="shared" si="10"/>
        <v>0.55172413793103448</v>
      </c>
      <c r="H375" s="5">
        <f t="shared" si="11"/>
        <v>0</v>
      </c>
      <c r="I375" s="4" t="s">
        <v>1701</v>
      </c>
    </row>
    <row r="376" spans="1:9" x14ac:dyDescent="0.25">
      <c r="A376" s="10">
        <v>651</v>
      </c>
      <c r="B376" s="10" t="s">
        <v>5</v>
      </c>
      <c r="C376" s="14" t="s">
        <v>806</v>
      </c>
      <c r="D376" s="10">
        <v>2720</v>
      </c>
      <c r="E376" s="10">
        <v>726</v>
      </c>
      <c r="F376" s="10">
        <v>0</v>
      </c>
      <c r="G376" s="49">
        <f t="shared" si="10"/>
        <v>0.26691176470588235</v>
      </c>
      <c r="H376" s="5">
        <f t="shared" si="11"/>
        <v>0</v>
      </c>
      <c r="I376" s="4" t="s">
        <v>1698</v>
      </c>
    </row>
    <row r="377" spans="1:9" x14ac:dyDescent="0.25">
      <c r="A377" s="10">
        <v>668</v>
      </c>
      <c r="B377" s="10" t="s">
        <v>5</v>
      </c>
      <c r="C377" s="14" t="s">
        <v>792</v>
      </c>
      <c r="D377" s="10">
        <v>1335</v>
      </c>
      <c r="E377" s="10">
        <v>292</v>
      </c>
      <c r="F377" s="10">
        <v>0</v>
      </c>
      <c r="G377" s="49">
        <f t="shared" si="10"/>
        <v>0.21872659176029963</v>
      </c>
      <c r="H377" s="5">
        <f t="shared" si="11"/>
        <v>0</v>
      </c>
      <c r="I377" s="4" t="s">
        <v>1698</v>
      </c>
    </row>
    <row r="378" spans="1:9" x14ac:dyDescent="0.25">
      <c r="A378" s="10">
        <v>634</v>
      </c>
      <c r="B378" s="10" t="s">
        <v>5</v>
      </c>
      <c r="C378" s="14" t="s">
        <v>784</v>
      </c>
      <c r="D378" s="10">
        <v>2401</v>
      </c>
      <c r="E378" s="10">
        <v>267</v>
      </c>
      <c r="F378" s="10">
        <v>0</v>
      </c>
      <c r="G378" s="49">
        <f t="shared" si="10"/>
        <v>0.1112036651395252</v>
      </c>
      <c r="H378" s="5">
        <f t="shared" si="11"/>
        <v>0</v>
      </c>
      <c r="I378" s="4" t="s">
        <v>1698</v>
      </c>
    </row>
    <row r="379" spans="1:9" x14ac:dyDescent="0.25">
      <c r="A379" s="10">
        <v>660</v>
      </c>
      <c r="B379" s="10" t="s">
        <v>5</v>
      </c>
      <c r="C379" s="14" t="s">
        <v>8</v>
      </c>
      <c r="D379" s="10">
        <v>246</v>
      </c>
      <c r="E379" s="10">
        <v>27</v>
      </c>
      <c r="F379" s="10">
        <v>0</v>
      </c>
      <c r="G379" s="49">
        <f t="shared" si="10"/>
        <v>0.10975609756097561</v>
      </c>
      <c r="H379" s="5">
        <f t="shared" si="11"/>
        <v>0</v>
      </c>
      <c r="I379" s="4" t="s">
        <v>1698</v>
      </c>
    </row>
    <row r="380" spans="1:9" x14ac:dyDescent="0.25">
      <c r="A380" s="10">
        <v>648</v>
      </c>
      <c r="B380" s="10" t="s">
        <v>5</v>
      </c>
      <c r="C380" s="14" t="s">
        <v>787</v>
      </c>
      <c r="D380" s="10">
        <v>1027</v>
      </c>
      <c r="E380" s="10">
        <v>105</v>
      </c>
      <c r="F380" s="10">
        <v>0</v>
      </c>
      <c r="G380" s="49">
        <f t="shared" si="10"/>
        <v>0.10223953261927946</v>
      </c>
      <c r="H380" s="5">
        <f t="shared" si="11"/>
        <v>0</v>
      </c>
      <c r="I380" s="4" t="s">
        <v>1698</v>
      </c>
    </row>
    <row r="381" spans="1:9" x14ac:dyDescent="0.25">
      <c r="A381" s="10">
        <v>657</v>
      </c>
      <c r="B381" s="10" t="s">
        <v>5</v>
      </c>
      <c r="C381" s="14" t="s">
        <v>795</v>
      </c>
      <c r="D381" s="10">
        <v>236</v>
      </c>
      <c r="E381" s="10">
        <v>23</v>
      </c>
      <c r="F381" s="10">
        <v>0</v>
      </c>
      <c r="G381" s="49">
        <f t="shared" si="10"/>
        <v>9.7457627118644072E-2</v>
      </c>
      <c r="H381" s="5">
        <f t="shared" si="11"/>
        <v>0</v>
      </c>
      <c r="I381" s="4" t="s">
        <v>1698</v>
      </c>
    </row>
    <row r="382" spans="1:9" x14ac:dyDescent="0.25">
      <c r="A382" s="10">
        <v>649</v>
      </c>
      <c r="B382" s="10" t="s">
        <v>5</v>
      </c>
      <c r="C382" s="14" t="s">
        <v>13</v>
      </c>
      <c r="D382" s="10">
        <v>572</v>
      </c>
      <c r="E382" s="10">
        <v>30</v>
      </c>
      <c r="F382" s="10">
        <v>0</v>
      </c>
      <c r="G382" s="49">
        <f t="shared" si="10"/>
        <v>5.2447552447552448E-2</v>
      </c>
      <c r="H382" s="5">
        <f t="shared" si="11"/>
        <v>0</v>
      </c>
      <c r="I382" s="4" t="s">
        <v>1698</v>
      </c>
    </row>
    <row r="383" spans="1:9" x14ac:dyDescent="0.25">
      <c r="A383" s="10">
        <v>665</v>
      </c>
      <c r="B383" s="10" t="s">
        <v>5</v>
      </c>
      <c r="C383" s="14" t="s">
        <v>9</v>
      </c>
      <c r="D383" s="10">
        <v>868</v>
      </c>
      <c r="E383" s="10">
        <v>42</v>
      </c>
      <c r="F383" s="10">
        <v>0</v>
      </c>
      <c r="G383" s="49">
        <f t="shared" si="10"/>
        <v>4.8387096774193547E-2</v>
      </c>
      <c r="H383" s="5">
        <f t="shared" si="11"/>
        <v>0</v>
      </c>
      <c r="I383" s="4" t="s">
        <v>1701</v>
      </c>
    </row>
    <row r="384" spans="1:9" x14ac:dyDescent="0.25">
      <c r="A384" s="10">
        <v>654</v>
      </c>
      <c r="B384" s="10" t="s">
        <v>5</v>
      </c>
      <c r="C384" s="14" t="s">
        <v>805</v>
      </c>
      <c r="D384" s="10">
        <v>1259</v>
      </c>
      <c r="E384" s="10">
        <v>59</v>
      </c>
      <c r="F384" s="10">
        <v>0</v>
      </c>
      <c r="G384" s="49">
        <f t="shared" si="10"/>
        <v>4.6862589356632248E-2</v>
      </c>
      <c r="H384" s="5">
        <f t="shared" si="11"/>
        <v>0</v>
      </c>
      <c r="I384" s="4" t="s">
        <v>1698</v>
      </c>
    </row>
    <row r="385" spans="1:9" x14ac:dyDescent="0.25">
      <c r="A385" s="10">
        <v>667</v>
      </c>
      <c r="B385" s="10" t="s">
        <v>5</v>
      </c>
      <c r="C385" s="14" t="s">
        <v>803</v>
      </c>
      <c r="D385" s="10">
        <v>406</v>
      </c>
      <c r="E385" s="10">
        <v>12</v>
      </c>
      <c r="F385" s="10">
        <v>0</v>
      </c>
      <c r="G385" s="49">
        <f t="shared" si="10"/>
        <v>2.9556650246305417E-2</v>
      </c>
      <c r="H385" s="5">
        <f t="shared" si="11"/>
        <v>0</v>
      </c>
      <c r="I385" s="4" t="s">
        <v>1698</v>
      </c>
    </row>
    <row r="386" spans="1:9" x14ac:dyDescent="0.25">
      <c r="A386" s="10">
        <v>652</v>
      </c>
      <c r="B386" s="10" t="s">
        <v>5</v>
      </c>
      <c r="C386" s="14" t="s">
        <v>783</v>
      </c>
      <c r="D386" s="10">
        <v>902</v>
      </c>
      <c r="E386" s="10">
        <v>23</v>
      </c>
      <c r="F386" s="10">
        <v>0</v>
      </c>
      <c r="G386" s="49">
        <f t="shared" si="10"/>
        <v>2.5498891352549888E-2</v>
      </c>
      <c r="H386" s="5">
        <f t="shared" si="11"/>
        <v>0</v>
      </c>
      <c r="I386" s="4" t="s">
        <v>1698</v>
      </c>
    </row>
    <row r="387" spans="1:9" x14ac:dyDescent="0.25">
      <c r="A387" s="10">
        <v>636</v>
      </c>
      <c r="B387" s="10" t="s">
        <v>5</v>
      </c>
      <c r="C387" s="14" t="s">
        <v>796</v>
      </c>
      <c r="D387" s="10">
        <v>711</v>
      </c>
      <c r="E387" s="10">
        <v>18</v>
      </c>
      <c r="F387" s="10">
        <v>0</v>
      </c>
      <c r="G387" s="49">
        <f t="shared" si="10"/>
        <v>2.5316455696202531E-2</v>
      </c>
      <c r="H387" s="5">
        <f t="shared" si="11"/>
        <v>0</v>
      </c>
      <c r="I387" s="4" t="s">
        <v>1698</v>
      </c>
    </row>
    <row r="388" spans="1:9" x14ac:dyDescent="0.25">
      <c r="A388" s="10">
        <v>644</v>
      </c>
      <c r="B388" s="10" t="s">
        <v>5</v>
      </c>
      <c r="C388" s="14" t="s">
        <v>788</v>
      </c>
      <c r="D388" s="10">
        <v>826</v>
      </c>
      <c r="E388" s="10">
        <v>18</v>
      </c>
      <c r="F388" s="10">
        <v>0</v>
      </c>
      <c r="G388" s="49">
        <f t="shared" ref="G388:G451" si="12">E388/D388</f>
        <v>2.1791767554479417E-2</v>
      </c>
      <c r="H388" s="5">
        <f t="shared" ref="H388:H451" si="13">F388/D388</f>
        <v>0</v>
      </c>
      <c r="I388" s="4" t="s">
        <v>1699</v>
      </c>
    </row>
    <row r="389" spans="1:9" x14ac:dyDescent="0.25">
      <c r="A389" s="10">
        <v>641</v>
      </c>
      <c r="B389" s="10" t="s">
        <v>5</v>
      </c>
      <c r="C389" s="14" t="s">
        <v>785</v>
      </c>
      <c r="D389" s="10">
        <v>163</v>
      </c>
      <c r="E389" s="10">
        <v>3</v>
      </c>
      <c r="F389" s="10">
        <v>0</v>
      </c>
      <c r="G389" s="49">
        <f t="shared" si="12"/>
        <v>1.8404907975460124E-2</v>
      </c>
      <c r="H389" s="5">
        <f t="shared" si="13"/>
        <v>0</v>
      </c>
      <c r="I389" s="4" t="s">
        <v>1698</v>
      </c>
    </row>
    <row r="390" spans="1:9" x14ac:dyDescent="0.25">
      <c r="A390" s="10">
        <v>653</v>
      </c>
      <c r="B390" s="10" t="s">
        <v>5</v>
      </c>
      <c r="C390" s="14" t="s">
        <v>793</v>
      </c>
      <c r="D390" s="10">
        <v>59</v>
      </c>
      <c r="E390" s="10">
        <v>1</v>
      </c>
      <c r="F390" s="10">
        <v>0</v>
      </c>
      <c r="G390" s="49">
        <f t="shared" si="12"/>
        <v>1.6949152542372881E-2</v>
      </c>
      <c r="H390" s="5">
        <f t="shared" si="13"/>
        <v>0</v>
      </c>
      <c r="I390" s="4" t="s">
        <v>1698</v>
      </c>
    </row>
    <row r="391" spans="1:9" x14ac:dyDescent="0.25">
      <c r="A391" s="10">
        <v>638</v>
      </c>
      <c r="B391" s="10" t="s">
        <v>5</v>
      </c>
      <c r="C391" s="14" t="s">
        <v>16</v>
      </c>
      <c r="D391" s="10">
        <v>62</v>
      </c>
      <c r="E391" s="10">
        <v>1</v>
      </c>
      <c r="F391" s="10">
        <v>0</v>
      </c>
      <c r="G391" s="49">
        <f t="shared" si="12"/>
        <v>1.6129032258064516E-2</v>
      </c>
      <c r="H391" s="5">
        <f t="shared" si="13"/>
        <v>0</v>
      </c>
      <c r="I391" s="4" t="s">
        <v>1698</v>
      </c>
    </row>
    <row r="392" spans="1:9" x14ac:dyDescent="0.25">
      <c r="A392" s="10">
        <v>666</v>
      </c>
      <c r="B392" s="10" t="s">
        <v>5</v>
      </c>
      <c r="C392" s="14" t="s">
        <v>798</v>
      </c>
      <c r="D392" s="10">
        <v>1067</v>
      </c>
      <c r="E392" s="10">
        <v>12</v>
      </c>
      <c r="F392" s="10">
        <v>0</v>
      </c>
      <c r="G392" s="49">
        <f t="shared" si="12"/>
        <v>1.1246485473289597E-2</v>
      </c>
      <c r="H392" s="5">
        <f t="shared" si="13"/>
        <v>0</v>
      </c>
      <c r="I392" s="4" t="s">
        <v>1698</v>
      </c>
    </row>
    <row r="393" spans="1:9" x14ac:dyDescent="0.25">
      <c r="A393" s="10">
        <v>656</v>
      </c>
      <c r="B393" s="10" t="s">
        <v>5</v>
      </c>
      <c r="C393" s="14" t="s">
        <v>782</v>
      </c>
      <c r="D393" s="10">
        <v>3385</v>
      </c>
      <c r="E393" s="10">
        <v>36</v>
      </c>
      <c r="F393" s="10">
        <v>0</v>
      </c>
      <c r="G393" s="49">
        <f t="shared" si="12"/>
        <v>1.0635155096011817E-2</v>
      </c>
      <c r="H393" s="5">
        <f t="shared" si="13"/>
        <v>0</v>
      </c>
      <c r="I393" s="4" t="s">
        <v>1698</v>
      </c>
    </row>
    <row r="394" spans="1:9" x14ac:dyDescent="0.25">
      <c r="A394" s="10">
        <v>635</v>
      </c>
      <c r="B394" s="10" t="s">
        <v>5</v>
      </c>
      <c r="C394" s="14" t="s">
        <v>800</v>
      </c>
      <c r="D394" s="10">
        <v>314</v>
      </c>
      <c r="E394" s="10">
        <v>3</v>
      </c>
      <c r="F394" s="10">
        <v>0</v>
      </c>
      <c r="G394" s="49">
        <f t="shared" si="12"/>
        <v>9.5541401273885346E-3</v>
      </c>
      <c r="H394" s="5">
        <f t="shared" si="13"/>
        <v>0</v>
      </c>
      <c r="I394" s="4" t="s">
        <v>1705</v>
      </c>
    </row>
    <row r="395" spans="1:9" x14ac:dyDescent="0.25">
      <c r="A395" s="10">
        <v>663</v>
      </c>
      <c r="B395" s="10" t="s">
        <v>5</v>
      </c>
      <c r="C395" s="14" t="s">
        <v>804</v>
      </c>
      <c r="D395" s="10">
        <v>155</v>
      </c>
      <c r="E395" s="10">
        <v>1</v>
      </c>
      <c r="F395" s="10">
        <v>0</v>
      </c>
      <c r="G395" s="49">
        <f t="shared" si="12"/>
        <v>6.4516129032258064E-3</v>
      </c>
      <c r="H395" s="5">
        <f t="shared" si="13"/>
        <v>0</v>
      </c>
      <c r="I395" s="4" t="s">
        <v>1698</v>
      </c>
    </row>
    <row r="396" spans="1:9" x14ac:dyDescent="0.25">
      <c r="A396" s="10">
        <v>645</v>
      </c>
      <c r="B396" s="10" t="s">
        <v>5</v>
      </c>
      <c r="C396" s="14" t="s">
        <v>6</v>
      </c>
      <c r="D396" s="10">
        <v>467</v>
      </c>
      <c r="E396" s="10">
        <v>2</v>
      </c>
      <c r="F396" s="10">
        <v>0</v>
      </c>
      <c r="G396" s="49">
        <f t="shared" si="12"/>
        <v>4.2826552462526769E-3</v>
      </c>
      <c r="H396" s="5">
        <f t="shared" si="13"/>
        <v>0</v>
      </c>
      <c r="I396" s="4" t="s">
        <v>1699</v>
      </c>
    </row>
    <row r="397" spans="1:9" x14ac:dyDescent="0.25">
      <c r="A397" s="10">
        <v>637</v>
      </c>
      <c r="B397" s="10" t="s">
        <v>5</v>
      </c>
      <c r="C397" s="14" t="s">
        <v>10</v>
      </c>
      <c r="D397" s="10">
        <v>2122</v>
      </c>
      <c r="E397" s="10">
        <v>7</v>
      </c>
      <c r="F397" s="10">
        <v>0</v>
      </c>
      <c r="G397" s="49">
        <f t="shared" si="12"/>
        <v>3.2987747408105561E-3</v>
      </c>
      <c r="H397" s="5">
        <f t="shared" si="13"/>
        <v>0</v>
      </c>
      <c r="I397" s="4" t="s">
        <v>1698</v>
      </c>
    </row>
    <row r="398" spans="1:9" x14ac:dyDescent="0.25">
      <c r="A398" s="10">
        <v>632</v>
      </c>
      <c r="B398" s="10" t="s">
        <v>5</v>
      </c>
      <c r="C398" s="14" t="s">
        <v>12</v>
      </c>
      <c r="D398" s="10">
        <v>43</v>
      </c>
      <c r="E398" s="10">
        <v>0</v>
      </c>
      <c r="F398" s="10">
        <v>0</v>
      </c>
      <c r="G398" s="49">
        <f t="shared" si="12"/>
        <v>0</v>
      </c>
      <c r="H398" s="5">
        <f t="shared" si="13"/>
        <v>0</v>
      </c>
      <c r="I398" s="4" t="s">
        <v>1698</v>
      </c>
    </row>
    <row r="399" spans="1:9" x14ac:dyDescent="0.25">
      <c r="A399" s="10">
        <v>647</v>
      </c>
      <c r="B399" s="10" t="s">
        <v>5</v>
      </c>
      <c r="C399" s="14" t="s">
        <v>786</v>
      </c>
      <c r="D399" s="10">
        <v>99</v>
      </c>
      <c r="E399" s="10">
        <v>0</v>
      </c>
      <c r="F399" s="10">
        <v>0</v>
      </c>
      <c r="G399" s="49">
        <f t="shared" si="12"/>
        <v>0</v>
      </c>
      <c r="H399" s="5">
        <f t="shared" si="13"/>
        <v>0</v>
      </c>
      <c r="I399" s="4" t="s">
        <v>1698</v>
      </c>
    </row>
    <row r="400" spans="1:9" x14ac:dyDescent="0.25">
      <c r="A400" s="10">
        <v>650</v>
      </c>
      <c r="B400" s="10" t="s">
        <v>5</v>
      </c>
      <c r="C400" s="14" t="s">
        <v>808</v>
      </c>
      <c r="D400" s="10">
        <v>192</v>
      </c>
      <c r="E400" s="10">
        <v>0</v>
      </c>
      <c r="F400" s="10">
        <v>0</v>
      </c>
      <c r="G400" s="49">
        <f t="shared" si="12"/>
        <v>0</v>
      </c>
      <c r="H400" s="5">
        <f t="shared" si="13"/>
        <v>0</v>
      </c>
      <c r="I400" s="4" t="s">
        <v>1699</v>
      </c>
    </row>
    <row r="401" spans="1:9" x14ac:dyDescent="0.25">
      <c r="A401" s="10">
        <v>659</v>
      </c>
      <c r="B401" s="10" t="s">
        <v>5</v>
      </c>
      <c r="C401" s="14" t="s">
        <v>791</v>
      </c>
      <c r="D401" s="10">
        <v>2193</v>
      </c>
      <c r="E401" s="10">
        <v>103</v>
      </c>
      <c r="F401" s="10">
        <v>1</v>
      </c>
      <c r="G401" s="49">
        <f t="shared" si="12"/>
        <v>4.6967624259005927E-2</v>
      </c>
      <c r="H401" s="5">
        <f t="shared" si="13"/>
        <v>4.5599635202918376E-4</v>
      </c>
      <c r="I401" s="4" t="s">
        <v>1701</v>
      </c>
    </row>
    <row r="402" spans="1:9" x14ac:dyDescent="0.25">
      <c r="A402" s="10">
        <v>585</v>
      </c>
      <c r="B402" s="10" t="s">
        <v>464</v>
      </c>
      <c r="C402" s="14" t="s">
        <v>1186</v>
      </c>
      <c r="D402" s="10">
        <v>1581</v>
      </c>
      <c r="E402" s="10">
        <v>530</v>
      </c>
      <c r="F402" s="10">
        <v>1</v>
      </c>
      <c r="G402" s="49">
        <f t="shared" si="12"/>
        <v>0.33523086654016443</v>
      </c>
      <c r="H402" s="5">
        <f t="shared" si="13"/>
        <v>6.3251106894370653E-4</v>
      </c>
      <c r="I402" s="4" t="s">
        <v>1698</v>
      </c>
    </row>
    <row r="403" spans="1:9" x14ac:dyDescent="0.25">
      <c r="A403" s="10">
        <v>240</v>
      </c>
      <c r="B403" s="10" t="s">
        <v>605</v>
      </c>
      <c r="C403" s="14" t="s">
        <v>1291</v>
      </c>
      <c r="D403" s="10">
        <v>1572</v>
      </c>
      <c r="E403" s="10">
        <v>686</v>
      </c>
      <c r="F403" s="10">
        <v>1</v>
      </c>
      <c r="G403" s="49">
        <f t="shared" si="12"/>
        <v>0.43638676844783714</v>
      </c>
      <c r="H403" s="5">
        <f t="shared" si="13"/>
        <v>6.3613231552162855E-4</v>
      </c>
      <c r="I403" s="4" t="s">
        <v>1698</v>
      </c>
    </row>
    <row r="404" spans="1:9" x14ac:dyDescent="0.25">
      <c r="A404" s="10">
        <v>465</v>
      </c>
      <c r="B404" s="10" t="s">
        <v>46</v>
      </c>
      <c r="C404" s="14" t="s">
        <v>839</v>
      </c>
      <c r="D404" s="10">
        <v>1468</v>
      </c>
      <c r="E404" s="10">
        <v>769</v>
      </c>
      <c r="F404" s="10">
        <v>1</v>
      </c>
      <c r="G404" s="49">
        <f t="shared" si="12"/>
        <v>0.52384196185286103</v>
      </c>
      <c r="H404" s="5">
        <f t="shared" si="13"/>
        <v>6.8119891008174384E-4</v>
      </c>
      <c r="I404" s="4" t="s">
        <v>1698</v>
      </c>
    </row>
    <row r="405" spans="1:9" x14ac:dyDescent="0.25">
      <c r="A405" s="10">
        <v>197</v>
      </c>
      <c r="B405" s="10" t="s">
        <v>719</v>
      </c>
      <c r="C405" s="14" t="s">
        <v>1367</v>
      </c>
      <c r="D405" s="10">
        <v>1455</v>
      </c>
      <c r="E405" s="10">
        <v>720</v>
      </c>
      <c r="F405" s="10">
        <v>1</v>
      </c>
      <c r="G405" s="49">
        <f t="shared" si="12"/>
        <v>0.49484536082474229</v>
      </c>
      <c r="H405" s="5">
        <f t="shared" si="13"/>
        <v>6.8728522336769765E-4</v>
      </c>
      <c r="I405" s="4" t="s">
        <v>1698</v>
      </c>
    </row>
    <row r="406" spans="1:9" x14ac:dyDescent="0.25">
      <c r="A406" s="10">
        <v>577</v>
      </c>
      <c r="B406" s="10" t="s">
        <v>407</v>
      </c>
      <c r="C406" s="14" t="s">
        <v>1142</v>
      </c>
      <c r="D406" s="10">
        <v>1428</v>
      </c>
      <c r="E406" s="10">
        <v>835</v>
      </c>
      <c r="F406" s="10">
        <v>1</v>
      </c>
      <c r="G406" s="49">
        <f t="shared" si="12"/>
        <v>0.584733893557423</v>
      </c>
      <c r="H406" s="5">
        <f t="shared" si="13"/>
        <v>7.0028011204481793E-4</v>
      </c>
      <c r="I406" s="4" t="s">
        <v>1698</v>
      </c>
    </row>
    <row r="407" spans="1:9" x14ac:dyDescent="0.25">
      <c r="A407" s="10">
        <v>393</v>
      </c>
      <c r="B407" s="10" t="s">
        <v>217</v>
      </c>
      <c r="C407" s="14" t="s">
        <v>982</v>
      </c>
      <c r="D407" s="10">
        <v>1353</v>
      </c>
      <c r="E407" s="10">
        <v>977</v>
      </c>
      <c r="F407" s="10">
        <v>1</v>
      </c>
      <c r="G407" s="49">
        <f t="shared" si="12"/>
        <v>0.72209903917220986</v>
      </c>
      <c r="H407" s="5">
        <f t="shared" si="13"/>
        <v>7.3909830007390983E-4</v>
      </c>
      <c r="I407" s="4" t="s">
        <v>1698</v>
      </c>
    </row>
    <row r="408" spans="1:9" x14ac:dyDescent="0.25">
      <c r="A408" s="10">
        <v>180</v>
      </c>
      <c r="B408" s="10" t="s">
        <v>773</v>
      </c>
      <c r="C408" s="14" t="s">
        <v>1407</v>
      </c>
      <c r="D408" s="10">
        <v>2603</v>
      </c>
      <c r="E408" s="10">
        <v>1677</v>
      </c>
      <c r="F408" s="10">
        <v>2</v>
      </c>
      <c r="G408" s="49">
        <f t="shared" si="12"/>
        <v>0.64425662696888208</v>
      </c>
      <c r="H408" s="5">
        <f t="shared" si="13"/>
        <v>7.68344218209758E-4</v>
      </c>
      <c r="I408" s="4" t="s">
        <v>1698</v>
      </c>
    </row>
    <row r="409" spans="1:9" x14ac:dyDescent="0.25">
      <c r="A409" s="10">
        <v>533</v>
      </c>
      <c r="B409" s="10" t="s">
        <v>760</v>
      </c>
      <c r="C409" s="14" t="s">
        <v>1393</v>
      </c>
      <c r="D409" s="10">
        <v>2499</v>
      </c>
      <c r="E409" s="10">
        <v>148</v>
      </c>
      <c r="F409" s="10">
        <v>2</v>
      </c>
      <c r="G409" s="49">
        <f t="shared" si="12"/>
        <v>5.9223689475790313E-2</v>
      </c>
      <c r="H409" s="5">
        <f t="shared" si="13"/>
        <v>8.0032012805122054E-4</v>
      </c>
      <c r="I409" s="4" t="s">
        <v>1698</v>
      </c>
    </row>
    <row r="410" spans="1:9" x14ac:dyDescent="0.25">
      <c r="A410" s="10">
        <v>212</v>
      </c>
      <c r="B410" s="10" t="s">
        <v>663</v>
      </c>
      <c r="C410" s="14" t="s">
        <v>1327</v>
      </c>
      <c r="D410" s="10">
        <v>1191</v>
      </c>
      <c r="E410" s="10">
        <v>97</v>
      </c>
      <c r="F410" s="10">
        <v>1</v>
      </c>
      <c r="G410" s="49">
        <f t="shared" si="12"/>
        <v>8.1444164567590266E-2</v>
      </c>
      <c r="H410" s="5">
        <f t="shared" si="13"/>
        <v>8.3963056255247689E-4</v>
      </c>
      <c r="I410" s="4" t="s">
        <v>1698</v>
      </c>
    </row>
    <row r="411" spans="1:9" x14ac:dyDescent="0.25">
      <c r="A411" s="10">
        <v>99</v>
      </c>
      <c r="B411" s="10" t="s">
        <v>526</v>
      </c>
      <c r="C411" s="14" t="s">
        <v>1236</v>
      </c>
      <c r="D411" s="10">
        <v>1179</v>
      </c>
      <c r="E411" s="10">
        <v>676</v>
      </c>
      <c r="F411" s="10">
        <v>1</v>
      </c>
      <c r="G411" s="49">
        <f t="shared" si="12"/>
        <v>0.57336726039016117</v>
      </c>
      <c r="H411" s="5">
        <f t="shared" si="13"/>
        <v>8.4817642069550466E-4</v>
      </c>
      <c r="I411" s="4" t="s">
        <v>1698</v>
      </c>
    </row>
    <row r="412" spans="1:9" x14ac:dyDescent="0.25">
      <c r="A412" s="10">
        <v>213</v>
      </c>
      <c r="B412" s="10" t="s">
        <v>663</v>
      </c>
      <c r="C412" s="14" t="s">
        <v>1325</v>
      </c>
      <c r="D412" s="10">
        <v>1090</v>
      </c>
      <c r="E412" s="10">
        <v>7</v>
      </c>
      <c r="F412" s="10">
        <v>1</v>
      </c>
      <c r="G412" s="49">
        <f t="shared" si="12"/>
        <v>6.4220183486238536E-3</v>
      </c>
      <c r="H412" s="5">
        <f t="shared" si="13"/>
        <v>9.1743119266055051E-4</v>
      </c>
      <c r="I412" s="4" t="s">
        <v>1698</v>
      </c>
    </row>
    <row r="413" spans="1:9" x14ac:dyDescent="0.25">
      <c r="A413" s="10">
        <v>396</v>
      </c>
      <c r="B413" s="10" t="s">
        <v>217</v>
      </c>
      <c r="C413" s="14" t="s">
        <v>978</v>
      </c>
      <c r="D413" s="10">
        <v>1062</v>
      </c>
      <c r="E413" s="10">
        <v>912</v>
      </c>
      <c r="F413" s="10">
        <v>1</v>
      </c>
      <c r="G413" s="49">
        <f t="shared" si="12"/>
        <v>0.85875706214689262</v>
      </c>
      <c r="H413" s="5">
        <f t="shared" si="13"/>
        <v>9.4161958568738226E-4</v>
      </c>
      <c r="I413" s="4" t="s">
        <v>1698</v>
      </c>
    </row>
    <row r="414" spans="1:9" x14ac:dyDescent="0.25">
      <c r="A414" s="10">
        <v>140</v>
      </c>
      <c r="B414" s="10" t="s">
        <v>547</v>
      </c>
      <c r="C414" s="14" t="s">
        <v>1256</v>
      </c>
      <c r="D414" s="10">
        <v>1050</v>
      </c>
      <c r="E414" s="10">
        <v>468</v>
      </c>
      <c r="F414" s="10">
        <v>1</v>
      </c>
      <c r="G414" s="49">
        <f t="shared" si="12"/>
        <v>0.44571428571428573</v>
      </c>
      <c r="H414" s="5">
        <f t="shared" si="13"/>
        <v>9.5238095238095238E-4</v>
      </c>
      <c r="I414" s="4" t="s">
        <v>1698</v>
      </c>
    </row>
    <row r="415" spans="1:9" x14ac:dyDescent="0.25">
      <c r="A415" s="10">
        <v>530</v>
      </c>
      <c r="B415" s="10" t="s">
        <v>17</v>
      </c>
      <c r="C415" s="14" t="s">
        <v>810</v>
      </c>
      <c r="D415" s="10">
        <v>989</v>
      </c>
      <c r="E415" s="10">
        <v>108</v>
      </c>
      <c r="F415" s="10">
        <v>1</v>
      </c>
      <c r="G415" s="49">
        <f t="shared" si="12"/>
        <v>0.10920121334681497</v>
      </c>
      <c r="H415" s="5">
        <f t="shared" si="13"/>
        <v>1.0111223458038423E-3</v>
      </c>
      <c r="I415" s="4" t="s">
        <v>1698</v>
      </c>
    </row>
    <row r="416" spans="1:9" x14ac:dyDescent="0.25">
      <c r="A416" s="10">
        <v>173</v>
      </c>
      <c r="B416" s="10" t="s">
        <v>693</v>
      </c>
      <c r="C416" s="14" t="s">
        <v>1358</v>
      </c>
      <c r="D416" s="10">
        <v>979</v>
      </c>
      <c r="E416" s="10">
        <v>677</v>
      </c>
      <c r="F416" s="10">
        <v>1</v>
      </c>
      <c r="G416" s="49">
        <f t="shared" si="12"/>
        <v>0.69152196118488252</v>
      </c>
      <c r="H416" s="5">
        <f t="shared" si="13"/>
        <v>1.0214504596527069E-3</v>
      </c>
      <c r="I416" s="4" t="s">
        <v>1698</v>
      </c>
    </row>
    <row r="417" spans="1:9" x14ac:dyDescent="0.25">
      <c r="A417" s="10">
        <v>595</v>
      </c>
      <c r="B417" s="10" t="s">
        <v>464</v>
      </c>
      <c r="C417" s="14" t="s">
        <v>1194</v>
      </c>
      <c r="D417" s="10">
        <v>1932</v>
      </c>
      <c r="E417" s="10">
        <v>1083</v>
      </c>
      <c r="F417" s="10">
        <v>2</v>
      </c>
      <c r="G417" s="49">
        <f t="shared" si="12"/>
        <v>0.56055900621118016</v>
      </c>
      <c r="H417" s="5">
        <f t="shared" si="13"/>
        <v>1.0351966873706005E-3</v>
      </c>
      <c r="I417" s="4" t="s">
        <v>1698</v>
      </c>
    </row>
    <row r="418" spans="1:9" x14ac:dyDescent="0.25">
      <c r="A418" s="10">
        <v>195</v>
      </c>
      <c r="B418" s="10" t="s">
        <v>719</v>
      </c>
      <c r="C418" s="14" t="s">
        <v>1369</v>
      </c>
      <c r="D418" s="10">
        <v>948</v>
      </c>
      <c r="E418" s="10">
        <v>672</v>
      </c>
      <c r="F418" s="10">
        <v>1</v>
      </c>
      <c r="G418" s="49">
        <f t="shared" si="12"/>
        <v>0.70886075949367089</v>
      </c>
      <c r="H418" s="5">
        <f t="shared" si="13"/>
        <v>1.0548523206751054E-3</v>
      </c>
      <c r="I418" s="4" t="s">
        <v>1698</v>
      </c>
    </row>
    <row r="419" spans="1:9" x14ac:dyDescent="0.25">
      <c r="A419" s="10">
        <v>565</v>
      </c>
      <c r="B419" s="10" t="s">
        <v>407</v>
      </c>
      <c r="C419" s="14" t="s">
        <v>1146</v>
      </c>
      <c r="D419" s="10">
        <v>914</v>
      </c>
      <c r="E419" s="10">
        <v>645</v>
      </c>
      <c r="F419" s="10">
        <v>1</v>
      </c>
      <c r="G419" s="49">
        <f t="shared" si="12"/>
        <v>0.70568927789934355</v>
      </c>
      <c r="H419" s="5">
        <f t="shared" si="13"/>
        <v>1.0940919037199124E-3</v>
      </c>
      <c r="I419" s="4" t="s">
        <v>1698</v>
      </c>
    </row>
    <row r="420" spans="1:9" x14ac:dyDescent="0.25">
      <c r="A420" s="10">
        <v>586</v>
      </c>
      <c r="B420" s="10" t="s">
        <v>464</v>
      </c>
      <c r="C420" s="14" t="s">
        <v>1188</v>
      </c>
      <c r="D420" s="10">
        <v>895</v>
      </c>
      <c r="E420" s="10">
        <v>162</v>
      </c>
      <c r="F420" s="10">
        <v>1</v>
      </c>
      <c r="G420" s="49">
        <f t="shared" si="12"/>
        <v>0.18100558659217877</v>
      </c>
      <c r="H420" s="5">
        <f t="shared" si="13"/>
        <v>1.1173184357541898E-3</v>
      </c>
      <c r="I420" s="4" t="s">
        <v>1698</v>
      </c>
    </row>
    <row r="421" spans="1:9" x14ac:dyDescent="0.25">
      <c r="A421" s="10">
        <v>40</v>
      </c>
      <c r="B421" s="10" t="s">
        <v>740</v>
      </c>
      <c r="C421" s="14" t="s">
        <v>1384</v>
      </c>
      <c r="D421" s="10">
        <v>1742</v>
      </c>
      <c r="E421" s="10">
        <v>290</v>
      </c>
      <c r="F421" s="10">
        <v>2</v>
      </c>
      <c r="G421" s="49">
        <f t="shared" si="12"/>
        <v>0.16647531572904709</v>
      </c>
      <c r="H421" s="5">
        <f t="shared" si="13"/>
        <v>1.148105625717566E-3</v>
      </c>
      <c r="I421" s="4" t="s">
        <v>1698</v>
      </c>
    </row>
    <row r="422" spans="1:9" x14ac:dyDescent="0.25">
      <c r="A422" s="10">
        <v>256</v>
      </c>
      <c r="B422" s="10" t="s">
        <v>572</v>
      </c>
      <c r="C422" s="14" t="s">
        <v>1267</v>
      </c>
      <c r="D422" s="10">
        <v>869</v>
      </c>
      <c r="E422" s="10">
        <v>1</v>
      </c>
      <c r="F422" s="10">
        <v>1</v>
      </c>
      <c r="G422" s="49">
        <f t="shared" si="12"/>
        <v>1.1507479861910242E-3</v>
      </c>
      <c r="H422" s="5">
        <f t="shared" si="13"/>
        <v>1.1507479861910242E-3</v>
      </c>
      <c r="I422" s="4" t="s">
        <v>1698</v>
      </c>
    </row>
    <row r="423" spans="1:9" x14ac:dyDescent="0.25">
      <c r="A423" s="10">
        <v>386</v>
      </c>
      <c r="B423" s="10" t="s">
        <v>217</v>
      </c>
      <c r="C423" s="14" t="s">
        <v>844</v>
      </c>
      <c r="D423" s="10">
        <v>849</v>
      </c>
      <c r="E423" s="10">
        <v>538</v>
      </c>
      <c r="F423" s="10">
        <v>1</v>
      </c>
      <c r="G423" s="49">
        <f t="shared" si="12"/>
        <v>0.63368669022379265</v>
      </c>
      <c r="H423" s="5">
        <f t="shared" si="13"/>
        <v>1.1778563015312131E-3</v>
      </c>
      <c r="I423" s="4" t="s">
        <v>1698</v>
      </c>
    </row>
    <row r="424" spans="1:9" x14ac:dyDescent="0.25">
      <c r="A424" s="10">
        <v>661</v>
      </c>
      <c r="B424" s="10" t="s">
        <v>5</v>
      </c>
      <c r="C424" s="14" t="s">
        <v>781</v>
      </c>
      <c r="D424" s="10">
        <v>842</v>
      </c>
      <c r="E424" s="10">
        <v>661</v>
      </c>
      <c r="F424" s="10">
        <v>1</v>
      </c>
      <c r="G424" s="49">
        <f t="shared" si="12"/>
        <v>0.78503562945368166</v>
      </c>
      <c r="H424" s="5">
        <f t="shared" si="13"/>
        <v>1.1876484560570072E-3</v>
      </c>
      <c r="I424" s="4" t="s">
        <v>1698</v>
      </c>
    </row>
    <row r="425" spans="1:9" x14ac:dyDescent="0.25">
      <c r="A425" s="10">
        <v>217</v>
      </c>
      <c r="B425" s="10" t="s">
        <v>663</v>
      </c>
      <c r="C425" s="14" t="s">
        <v>1335</v>
      </c>
      <c r="D425" s="10">
        <v>1665</v>
      </c>
      <c r="E425" s="10">
        <v>8</v>
      </c>
      <c r="F425" s="10">
        <v>2</v>
      </c>
      <c r="G425" s="49">
        <f t="shared" si="12"/>
        <v>4.8048048048048046E-3</v>
      </c>
      <c r="H425" s="5">
        <f t="shared" si="13"/>
        <v>1.2012012012012011E-3</v>
      </c>
      <c r="I425" s="4" t="s">
        <v>1698</v>
      </c>
    </row>
    <row r="426" spans="1:9" x14ac:dyDescent="0.25">
      <c r="A426" s="10">
        <v>655</v>
      </c>
      <c r="B426" s="10" t="s">
        <v>5</v>
      </c>
      <c r="C426" s="14" t="s">
        <v>789</v>
      </c>
      <c r="D426" s="10">
        <v>4030</v>
      </c>
      <c r="E426" s="10">
        <v>1789</v>
      </c>
      <c r="F426" s="10">
        <v>5</v>
      </c>
      <c r="G426" s="49">
        <f t="shared" si="12"/>
        <v>0.44392059553349877</v>
      </c>
      <c r="H426" s="5">
        <f t="shared" si="13"/>
        <v>1.2406947890818859E-3</v>
      </c>
      <c r="I426" s="4" t="s">
        <v>1700</v>
      </c>
    </row>
    <row r="427" spans="1:9" x14ac:dyDescent="0.25">
      <c r="A427" s="10">
        <v>402</v>
      </c>
      <c r="B427" s="10" t="s">
        <v>217</v>
      </c>
      <c r="C427" s="14" t="s">
        <v>995</v>
      </c>
      <c r="D427" s="10">
        <v>795</v>
      </c>
      <c r="E427" s="10">
        <v>44</v>
      </c>
      <c r="F427" s="10">
        <v>1</v>
      </c>
      <c r="G427" s="49">
        <f t="shared" si="12"/>
        <v>5.5345911949685536E-2</v>
      </c>
      <c r="H427" s="5">
        <f t="shared" si="13"/>
        <v>1.2578616352201257E-3</v>
      </c>
      <c r="I427" s="4" t="s">
        <v>1698</v>
      </c>
    </row>
    <row r="428" spans="1:9" x14ac:dyDescent="0.25">
      <c r="A428" s="10">
        <v>259</v>
      </c>
      <c r="B428" s="10" t="s">
        <v>572</v>
      </c>
      <c r="C428" s="14" t="s">
        <v>1266</v>
      </c>
      <c r="D428" s="10">
        <v>786</v>
      </c>
      <c r="E428" s="10">
        <v>540</v>
      </c>
      <c r="F428" s="10">
        <v>1</v>
      </c>
      <c r="G428" s="49">
        <f t="shared" si="12"/>
        <v>0.68702290076335881</v>
      </c>
      <c r="H428" s="5">
        <f t="shared" si="13"/>
        <v>1.2722646310432571E-3</v>
      </c>
      <c r="I428" s="4" t="s">
        <v>1698</v>
      </c>
    </row>
    <row r="429" spans="1:9" x14ac:dyDescent="0.25">
      <c r="A429" s="10">
        <v>227</v>
      </c>
      <c r="B429" s="10" t="s">
        <v>605</v>
      </c>
      <c r="C429" s="14" t="s">
        <v>1298</v>
      </c>
      <c r="D429" s="10">
        <v>739</v>
      </c>
      <c r="E429" s="10">
        <v>276</v>
      </c>
      <c r="F429" s="10">
        <v>1</v>
      </c>
      <c r="G429" s="49">
        <f t="shared" si="12"/>
        <v>0.37347767253044656</v>
      </c>
      <c r="H429" s="5">
        <f t="shared" si="13"/>
        <v>1.3531799729364006E-3</v>
      </c>
      <c r="I429" s="4" t="s">
        <v>1698</v>
      </c>
    </row>
    <row r="430" spans="1:9" x14ac:dyDescent="0.25">
      <c r="A430" s="10">
        <v>557</v>
      </c>
      <c r="B430" s="10" t="s">
        <v>387</v>
      </c>
      <c r="C430" s="14" t="s">
        <v>1132</v>
      </c>
      <c r="D430" s="10">
        <v>738</v>
      </c>
      <c r="E430" s="10">
        <v>569</v>
      </c>
      <c r="F430" s="10">
        <v>1</v>
      </c>
      <c r="G430" s="49">
        <f t="shared" si="12"/>
        <v>0.7710027100271003</v>
      </c>
      <c r="H430" s="5">
        <f t="shared" si="13"/>
        <v>1.3550135501355014E-3</v>
      </c>
      <c r="I430" s="4" t="s">
        <v>1698</v>
      </c>
    </row>
    <row r="431" spans="1:9" x14ac:dyDescent="0.25">
      <c r="A431" s="10">
        <v>230</v>
      </c>
      <c r="B431" s="10" t="s">
        <v>605</v>
      </c>
      <c r="C431" s="14" t="s">
        <v>1295</v>
      </c>
      <c r="D431" s="10">
        <v>722</v>
      </c>
      <c r="E431" s="10">
        <v>61</v>
      </c>
      <c r="F431" s="10">
        <v>1</v>
      </c>
      <c r="G431" s="49">
        <f t="shared" si="12"/>
        <v>8.4487534626038779E-2</v>
      </c>
      <c r="H431" s="5">
        <f t="shared" si="13"/>
        <v>1.3850415512465374E-3</v>
      </c>
      <c r="I431" s="4" t="s">
        <v>1698</v>
      </c>
    </row>
    <row r="432" spans="1:9" x14ac:dyDescent="0.25">
      <c r="A432" s="10">
        <v>22</v>
      </c>
      <c r="B432" s="10" t="s">
        <v>488</v>
      </c>
      <c r="C432" s="14" t="s">
        <v>1234</v>
      </c>
      <c r="D432" s="10">
        <v>720</v>
      </c>
      <c r="E432" s="10">
        <v>43</v>
      </c>
      <c r="F432" s="10">
        <v>1</v>
      </c>
      <c r="G432" s="49">
        <f t="shared" si="12"/>
        <v>5.9722222222222225E-2</v>
      </c>
      <c r="H432" s="5">
        <f t="shared" si="13"/>
        <v>1.3888888888888889E-3</v>
      </c>
      <c r="I432" s="4" t="s">
        <v>1698</v>
      </c>
    </row>
    <row r="433" spans="1:9" x14ac:dyDescent="0.25">
      <c r="A433" s="10">
        <v>555</v>
      </c>
      <c r="B433" s="10" t="s">
        <v>387</v>
      </c>
      <c r="C433" s="14" t="s">
        <v>1138</v>
      </c>
      <c r="D433" s="10">
        <v>690</v>
      </c>
      <c r="E433" s="10">
        <v>414</v>
      </c>
      <c r="F433" s="10">
        <v>1</v>
      </c>
      <c r="G433" s="49">
        <f t="shared" si="12"/>
        <v>0.6</v>
      </c>
      <c r="H433" s="5">
        <f t="shared" si="13"/>
        <v>1.4492753623188406E-3</v>
      </c>
      <c r="I433" s="4" t="s">
        <v>1698</v>
      </c>
    </row>
    <row r="434" spans="1:9" x14ac:dyDescent="0.25">
      <c r="A434" s="10">
        <v>141</v>
      </c>
      <c r="B434" s="10" t="s">
        <v>547</v>
      </c>
      <c r="C434" s="14" t="s">
        <v>1248</v>
      </c>
      <c r="D434" s="10">
        <v>685</v>
      </c>
      <c r="E434" s="10">
        <v>222</v>
      </c>
      <c r="F434" s="10">
        <v>1</v>
      </c>
      <c r="G434" s="49">
        <f t="shared" si="12"/>
        <v>0.32408759124087594</v>
      </c>
      <c r="H434" s="5">
        <f t="shared" si="13"/>
        <v>1.4598540145985401E-3</v>
      </c>
      <c r="I434" s="4" t="s">
        <v>1698</v>
      </c>
    </row>
    <row r="435" spans="1:9" x14ac:dyDescent="0.25">
      <c r="A435" s="10">
        <v>529</v>
      </c>
      <c r="B435" s="10" t="s">
        <v>17</v>
      </c>
      <c r="C435" s="14" t="s">
        <v>831</v>
      </c>
      <c r="D435" s="10">
        <v>679</v>
      </c>
      <c r="E435" s="10">
        <v>77</v>
      </c>
      <c r="F435" s="10">
        <v>1</v>
      </c>
      <c r="G435" s="49">
        <f t="shared" si="12"/>
        <v>0.1134020618556701</v>
      </c>
      <c r="H435" s="5">
        <f t="shared" si="13"/>
        <v>1.4727540500736377E-3</v>
      </c>
      <c r="I435" s="4" t="s">
        <v>1698</v>
      </c>
    </row>
    <row r="436" spans="1:9" x14ac:dyDescent="0.25">
      <c r="A436" s="10">
        <v>543</v>
      </c>
      <c r="B436" s="10" t="s">
        <v>387</v>
      </c>
      <c r="C436" s="14" t="s">
        <v>1129</v>
      </c>
      <c r="D436" s="10">
        <v>661</v>
      </c>
      <c r="E436" s="10">
        <v>392</v>
      </c>
      <c r="F436" s="10">
        <v>1</v>
      </c>
      <c r="G436" s="49">
        <f t="shared" si="12"/>
        <v>0.59304084720121031</v>
      </c>
      <c r="H436" s="5">
        <f t="shared" si="13"/>
        <v>1.5128593040847202E-3</v>
      </c>
      <c r="I436" s="4" t="s">
        <v>1701</v>
      </c>
    </row>
    <row r="437" spans="1:9" x14ac:dyDescent="0.25">
      <c r="A437" s="10">
        <v>52</v>
      </c>
      <c r="B437" s="10" t="s">
        <v>89</v>
      </c>
      <c r="C437" s="14" t="s">
        <v>90</v>
      </c>
      <c r="D437" s="10">
        <v>659</v>
      </c>
      <c r="E437" s="10">
        <v>7</v>
      </c>
      <c r="F437" s="10">
        <v>1</v>
      </c>
      <c r="G437" s="49">
        <f t="shared" si="12"/>
        <v>1.0622154779969651E-2</v>
      </c>
      <c r="H437" s="5">
        <f t="shared" si="13"/>
        <v>1.5174506828528073E-3</v>
      </c>
      <c r="I437" s="4" t="s">
        <v>1698</v>
      </c>
    </row>
    <row r="438" spans="1:9" x14ac:dyDescent="0.25">
      <c r="A438" s="10">
        <v>550</v>
      </c>
      <c r="B438" s="10" t="s">
        <v>387</v>
      </c>
      <c r="C438" s="14" t="s">
        <v>1131</v>
      </c>
      <c r="D438" s="10">
        <v>643</v>
      </c>
      <c r="E438" s="10">
        <v>305</v>
      </c>
      <c r="F438" s="10">
        <v>1</v>
      </c>
      <c r="G438" s="49">
        <f t="shared" si="12"/>
        <v>0.47433903576982894</v>
      </c>
      <c r="H438" s="5">
        <f t="shared" si="13"/>
        <v>1.5552099533437014E-3</v>
      </c>
      <c r="I438" s="4" t="s">
        <v>1698</v>
      </c>
    </row>
    <row r="439" spans="1:9" x14ac:dyDescent="0.25">
      <c r="A439" s="10">
        <v>191</v>
      </c>
      <c r="B439" s="10" t="s">
        <v>719</v>
      </c>
      <c r="C439" s="14" t="s">
        <v>1370</v>
      </c>
      <c r="D439" s="10">
        <v>641</v>
      </c>
      <c r="E439" s="10">
        <v>464</v>
      </c>
      <c r="F439" s="10">
        <v>1</v>
      </c>
      <c r="G439" s="49">
        <f t="shared" si="12"/>
        <v>0.72386895475819035</v>
      </c>
      <c r="H439" s="5">
        <f t="shared" si="13"/>
        <v>1.5600624024960999E-3</v>
      </c>
      <c r="I439" s="4" t="s">
        <v>1698</v>
      </c>
    </row>
    <row r="440" spans="1:9" x14ac:dyDescent="0.25">
      <c r="A440" s="10">
        <v>301</v>
      </c>
      <c r="B440" s="10" t="s">
        <v>108</v>
      </c>
      <c r="C440" s="14" t="s">
        <v>889</v>
      </c>
      <c r="D440" s="10">
        <v>640</v>
      </c>
      <c r="E440" s="10">
        <v>183</v>
      </c>
      <c r="F440" s="10">
        <v>1</v>
      </c>
      <c r="G440" s="49">
        <f t="shared" si="12"/>
        <v>0.28593750000000001</v>
      </c>
      <c r="H440" s="5">
        <f t="shared" si="13"/>
        <v>1.5625000000000001E-3</v>
      </c>
      <c r="I440" s="4" t="s">
        <v>1698</v>
      </c>
    </row>
    <row r="441" spans="1:9" x14ac:dyDescent="0.25">
      <c r="A441" s="10">
        <v>172</v>
      </c>
      <c r="B441" s="10" t="s">
        <v>693</v>
      </c>
      <c r="C441" s="14" t="s">
        <v>1350</v>
      </c>
      <c r="D441" s="10">
        <v>635</v>
      </c>
      <c r="E441" s="10">
        <v>0</v>
      </c>
      <c r="F441" s="10">
        <v>1</v>
      </c>
      <c r="G441" s="49">
        <f t="shared" si="12"/>
        <v>0</v>
      </c>
      <c r="H441" s="5">
        <f t="shared" si="13"/>
        <v>1.5748031496062992E-3</v>
      </c>
      <c r="I441" s="4" t="s">
        <v>1698</v>
      </c>
    </row>
    <row r="442" spans="1:9" x14ac:dyDescent="0.25">
      <c r="A442" s="10">
        <v>403</v>
      </c>
      <c r="B442" s="10" t="s">
        <v>217</v>
      </c>
      <c r="C442" s="14" t="s">
        <v>990</v>
      </c>
      <c r="D442" s="10">
        <v>605</v>
      </c>
      <c r="E442" s="10">
        <v>326</v>
      </c>
      <c r="F442" s="10">
        <v>1</v>
      </c>
      <c r="G442" s="49">
        <f t="shared" si="12"/>
        <v>0.53884297520661162</v>
      </c>
      <c r="H442" s="5">
        <f t="shared" si="13"/>
        <v>1.652892561983471E-3</v>
      </c>
      <c r="I442" s="4" t="s">
        <v>1698</v>
      </c>
    </row>
    <row r="443" spans="1:9" x14ac:dyDescent="0.25">
      <c r="A443" s="10">
        <v>404</v>
      </c>
      <c r="B443" s="10" t="s">
        <v>217</v>
      </c>
      <c r="C443" s="14" t="s">
        <v>976</v>
      </c>
      <c r="D443" s="10">
        <v>588</v>
      </c>
      <c r="E443" s="10">
        <v>8</v>
      </c>
      <c r="F443" s="10">
        <v>1</v>
      </c>
      <c r="G443" s="49">
        <f t="shared" si="12"/>
        <v>1.3605442176870748E-2</v>
      </c>
      <c r="H443" s="5">
        <f t="shared" si="13"/>
        <v>1.7006802721088435E-3</v>
      </c>
      <c r="I443" s="4" t="s">
        <v>1698</v>
      </c>
    </row>
    <row r="444" spans="1:9" x14ac:dyDescent="0.25">
      <c r="A444" s="10">
        <v>187</v>
      </c>
      <c r="B444" s="10" t="s">
        <v>719</v>
      </c>
      <c r="C444" s="14" t="s">
        <v>1364</v>
      </c>
      <c r="D444" s="10">
        <v>1170</v>
      </c>
      <c r="E444" s="10">
        <v>110</v>
      </c>
      <c r="F444" s="10">
        <v>2</v>
      </c>
      <c r="G444" s="49">
        <f t="shared" si="12"/>
        <v>9.4017094017094016E-2</v>
      </c>
      <c r="H444" s="5">
        <f t="shared" si="13"/>
        <v>1.7094017094017094E-3</v>
      </c>
      <c r="I444" s="4" t="s">
        <v>1698</v>
      </c>
    </row>
    <row r="445" spans="1:9" x14ac:dyDescent="0.25">
      <c r="A445" s="10">
        <v>662</v>
      </c>
      <c r="B445" s="10" t="s">
        <v>5</v>
      </c>
      <c r="C445" s="14" t="s">
        <v>797</v>
      </c>
      <c r="D445" s="10">
        <v>2283</v>
      </c>
      <c r="E445" s="10">
        <v>56</v>
      </c>
      <c r="F445" s="10">
        <v>4</v>
      </c>
      <c r="G445" s="49">
        <f t="shared" si="12"/>
        <v>2.4529128339903637E-2</v>
      </c>
      <c r="H445" s="5">
        <f t="shared" si="13"/>
        <v>1.7520805957074025E-3</v>
      </c>
      <c r="I445" s="4" t="s">
        <v>1698</v>
      </c>
    </row>
    <row r="446" spans="1:9" x14ac:dyDescent="0.25">
      <c r="A446" s="10">
        <v>398</v>
      </c>
      <c r="B446" s="10" t="s">
        <v>217</v>
      </c>
      <c r="C446" s="14" t="s">
        <v>996</v>
      </c>
      <c r="D446" s="10">
        <v>570</v>
      </c>
      <c r="E446" s="10">
        <v>309</v>
      </c>
      <c r="F446" s="10">
        <v>1</v>
      </c>
      <c r="G446" s="49">
        <f t="shared" si="12"/>
        <v>0.54210526315789476</v>
      </c>
      <c r="H446" s="5">
        <f t="shared" si="13"/>
        <v>1.7543859649122807E-3</v>
      </c>
      <c r="I446" s="4" t="s">
        <v>1699</v>
      </c>
    </row>
    <row r="447" spans="1:9" x14ac:dyDescent="0.25">
      <c r="A447" s="10">
        <v>600</v>
      </c>
      <c r="B447" s="10" t="s">
        <v>464</v>
      </c>
      <c r="C447" s="14" t="s">
        <v>1187</v>
      </c>
      <c r="D447" s="10">
        <v>1139</v>
      </c>
      <c r="E447" s="10">
        <v>254</v>
      </c>
      <c r="F447" s="10">
        <v>2</v>
      </c>
      <c r="G447" s="49">
        <f t="shared" si="12"/>
        <v>0.22300263388937663</v>
      </c>
      <c r="H447" s="5">
        <f t="shared" si="13"/>
        <v>1.7559262510974539E-3</v>
      </c>
      <c r="I447" s="4" t="s">
        <v>1698</v>
      </c>
    </row>
    <row r="448" spans="1:9" x14ac:dyDescent="0.25">
      <c r="A448" s="10">
        <v>274</v>
      </c>
      <c r="B448" s="10" t="s">
        <v>633</v>
      </c>
      <c r="C448" s="14" t="s">
        <v>1305</v>
      </c>
      <c r="D448" s="10">
        <v>1127</v>
      </c>
      <c r="E448" s="10">
        <v>175</v>
      </c>
      <c r="F448" s="10">
        <v>2</v>
      </c>
      <c r="G448" s="49">
        <f t="shared" si="12"/>
        <v>0.15527950310559005</v>
      </c>
      <c r="H448" s="5">
        <f t="shared" si="13"/>
        <v>1.7746228926353151E-3</v>
      </c>
      <c r="I448" s="4" t="s">
        <v>1698</v>
      </c>
    </row>
    <row r="449" spans="1:9" x14ac:dyDescent="0.25">
      <c r="A449" s="10">
        <v>535</v>
      </c>
      <c r="B449" s="10" t="s">
        <v>760</v>
      </c>
      <c r="C449" s="14" t="s">
        <v>1397</v>
      </c>
      <c r="D449" s="10">
        <v>559</v>
      </c>
      <c r="E449" s="10">
        <v>10</v>
      </c>
      <c r="F449" s="10">
        <v>1</v>
      </c>
      <c r="G449" s="49">
        <f t="shared" si="12"/>
        <v>1.7889087656529516E-2</v>
      </c>
      <c r="H449" s="5">
        <f t="shared" si="13"/>
        <v>1.7889087656529517E-3</v>
      </c>
      <c r="I449" s="4" t="s">
        <v>1701</v>
      </c>
    </row>
    <row r="450" spans="1:9" x14ac:dyDescent="0.25">
      <c r="A450" s="10">
        <v>246</v>
      </c>
      <c r="B450" s="10" t="s">
        <v>572</v>
      </c>
      <c r="C450" s="14" t="s">
        <v>1270</v>
      </c>
      <c r="D450" s="10">
        <v>540</v>
      </c>
      <c r="E450" s="10">
        <v>4</v>
      </c>
      <c r="F450" s="10">
        <v>1</v>
      </c>
      <c r="G450" s="49">
        <f t="shared" si="12"/>
        <v>7.4074074074074077E-3</v>
      </c>
      <c r="H450" s="5">
        <f t="shared" si="13"/>
        <v>1.8518518518518519E-3</v>
      </c>
      <c r="I450" s="4" t="s">
        <v>1698</v>
      </c>
    </row>
    <row r="451" spans="1:9" x14ac:dyDescent="0.25">
      <c r="A451" s="10">
        <v>520</v>
      </c>
      <c r="B451" s="10" t="s">
        <v>17</v>
      </c>
      <c r="C451" s="14" t="s">
        <v>821</v>
      </c>
      <c r="D451" s="10">
        <v>1077</v>
      </c>
      <c r="E451" s="10">
        <v>737</v>
      </c>
      <c r="F451" s="10">
        <v>2</v>
      </c>
      <c r="G451" s="49">
        <f t="shared" si="12"/>
        <v>0.68430826369545028</v>
      </c>
      <c r="H451" s="5">
        <f t="shared" si="13"/>
        <v>1.8570102135561746E-3</v>
      </c>
      <c r="I451" s="4" t="s">
        <v>1698</v>
      </c>
    </row>
    <row r="452" spans="1:9" x14ac:dyDescent="0.25">
      <c r="A452" s="10">
        <v>186</v>
      </c>
      <c r="B452" s="10" t="s">
        <v>719</v>
      </c>
      <c r="C452" s="14" t="s">
        <v>1374</v>
      </c>
      <c r="D452" s="10">
        <v>1073</v>
      </c>
      <c r="E452" s="10">
        <v>26</v>
      </c>
      <c r="F452" s="10">
        <v>2</v>
      </c>
      <c r="G452" s="49">
        <f t="shared" ref="G452:G515" si="14">E452/D452</f>
        <v>2.4231127679403542E-2</v>
      </c>
      <c r="H452" s="5">
        <f t="shared" ref="H452:H515" si="15">F452/D452</f>
        <v>1.863932898415657E-3</v>
      </c>
      <c r="I452" s="4" t="s">
        <v>1698</v>
      </c>
    </row>
    <row r="453" spans="1:9" x14ac:dyDescent="0.25">
      <c r="A453" s="10">
        <v>19</v>
      </c>
      <c r="B453" s="10" t="s">
        <v>488</v>
      </c>
      <c r="C453" s="14" t="s">
        <v>1215</v>
      </c>
      <c r="D453" s="10">
        <v>529</v>
      </c>
      <c r="E453" s="10">
        <v>376</v>
      </c>
      <c r="F453" s="10">
        <v>1</v>
      </c>
      <c r="G453" s="49">
        <f t="shared" si="14"/>
        <v>0.71077504725897922</v>
      </c>
      <c r="H453" s="5">
        <f t="shared" si="15"/>
        <v>1.890359168241966E-3</v>
      </c>
      <c r="I453" s="4" t="s">
        <v>1698</v>
      </c>
    </row>
    <row r="454" spans="1:9" x14ac:dyDescent="0.25">
      <c r="A454" s="10">
        <v>342</v>
      </c>
      <c r="B454" s="10" t="s">
        <v>164</v>
      </c>
      <c r="C454" s="14" t="s">
        <v>931</v>
      </c>
      <c r="D454" s="10">
        <v>519</v>
      </c>
      <c r="E454" s="10">
        <v>12</v>
      </c>
      <c r="F454" s="10">
        <v>1</v>
      </c>
      <c r="G454" s="49">
        <f t="shared" si="14"/>
        <v>2.3121387283236993E-2</v>
      </c>
      <c r="H454" s="5">
        <f t="shared" si="15"/>
        <v>1.9267822736030828E-3</v>
      </c>
      <c r="I454" s="4" t="s">
        <v>1698</v>
      </c>
    </row>
    <row r="455" spans="1:9" x14ac:dyDescent="0.25">
      <c r="A455" s="10">
        <v>549</v>
      </c>
      <c r="B455" s="10" t="s">
        <v>387</v>
      </c>
      <c r="C455" s="14" t="s">
        <v>1134</v>
      </c>
      <c r="D455" s="10">
        <v>510</v>
      </c>
      <c r="E455" s="10">
        <v>252</v>
      </c>
      <c r="F455" s="10">
        <v>1</v>
      </c>
      <c r="G455" s="49">
        <f t="shared" si="14"/>
        <v>0.49411764705882355</v>
      </c>
      <c r="H455" s="5">
        <f t="shared" si="15"/>
        <v>1.9607843137254902E-3</v>
      </c>
      <c r="I455" s="4" t="s">
        <v>1698</v>
      </c>
    </row>
    <row r="456" spans="1:9" x14ac:dyDescent="0.25">
      <c r="A456" s="10">
        <v>149</v>
      </c>
      <c r="B456" s="10" t="s">
        <v>547</v>
      </c>
      <c r="C456" s="14" t="s">
        <v>1252</v>
      </c>
      <c r="D456" s="10">
        <v>1019</v>
      </c>
      <c r="E456" s="10">
        <v>221</v>
      </c>
      <c r="F456" s="10">
        <v>2</v>
      </c>
      <c r="G456" s="49">
        <f t="shared" si="14"/>
        <v>0.2168792934249264</v>
      </c>
      <c r="H456" s="5">
        <f t="shared" si="15"/>
        <v>1.9627085377821392E-3</v>
      </c>
      <c r="I456" s="4" t="s">
        <v>1698</v>
      </c>
    </row>
    <row r="457" spans="1:9" x14ac:dyDescent="0.25">
      <c r="A457" s="10">
        <v>344</v>
      </c>
      <c r="B457" s="10" t="s">
        <v>164</v>
      </c>
      <c r="C457" s="14" t="s">
        <v>935</v>
      </c>
      <c r="D457" s="10">
        <v>998</v>
      </c>
      <c r="E457" s="10">
        <v>691</v>
      </c>
      <c r="F457" s="10">
        <v>2</v>
      </c>
      <c r="G457" s="49">
        <f t="shared" si="14"/>
        <v>0.69238476953907813</v>
      </c>
      <c r="H457" s="5">
        <f t="shared" si="15"/>
        <v>2.004008016032064E-3</v>
      </c>
      <c r="I457" s="4" t="s">
        <v>1698</v>
      </c>
    </row>
    <row r="458" spans="1:9" x14ac:dyDescent="0.25">
      <c r="A458" s="10">
        <v>516</v>
      </c>
      <c r="B458" s="10" t="s">
        <v>17</v>
      </c>
      <c r="C458" s="14" t="s">
        <v>822</v>
      </c>
      <c r="D458" s="10">
        <v>993</v>
      </c>
      <c r="E458" s="10">
        <v>477</v>
      </c>
      <c r="F458" s="10">
        <v>2</v>
      </c>
      <c r="G458" s="49">
        <f t="shared" si="14"/>
        <v>0.48036253776435045</v>
      </c>
      <c r="H458" s="5">
        <f t="shared" si="15"/>
        <v>2.014098690835851E-3</v>
      </c>
      <c r="I458" s="4" t="s">
        <v>1698</v>
      </c>
    </row>
    <row r="459" spans="1:9" x14ac:dyDescent="0.25">
      <c r="A459" s="10">
        <v>29</v>
      </c>
      <c r="B459" s="10" t="s">
        <v>488</v>
      </c>
      <c r="C459" s="14" t="s">
        <v>1217</v>
      </c>
      <c r="D459" s="10">
        <v>487</v>
      </c>
      <c r="E459" s="10">
        <v>308</v>
      </c>
      <c r="F459" s="10">
        <v>1</v>
      </c>
      <c r="G459" s="49">
        <f t="shared" si="14"/>
        <v>0.63244353182751545</v>
      </c>
      <c r="H459" s="5">
        <f t="shared" si="15"/>
        <v>2.0533880903490761E-3</v>
      </c>
      <c r="I459" s="4" t="s">
        <v>1698</v>
      </c>
    </row>
    <row r="460" spans="1:9" x14ac:dyDescent="0.25">
      <c r="A460" s="10">
        <v>223</v>
      </c>
      <c r="B460" s="10" t="s">
        <v>605</v>
      </c>
      <c r="C460" s="14" t="s">
        <v>1284</v>
      </c>
      <c r="D460" s="10">
        <v>479</v>
      </c>
      <c r="E460" s="10">
        <v>4</v>
      </c>
      <c r="F460" s="10">
        <v>1</v>
      </c>
      <c r="G460" s="49">
        <f t="shared" si="14"/>
        <v>8.350730688935281E-3</v>
      </c>
      <c r="H460" s="5">
        <f t="shared" si="15"/>
        <v>2.0876826722338203E-3</v>
      </c>
      <c r="I460" s="4" t="s">
        <v>1698</v>
      </c>
    </row>
    <row r="461" spans="1:9" x14ac:dyDescent="0.25">
      <c r="A461" s="10">
        <v>573</v>
      </c>
      <c r="B461" s="10" t="s">
        <v>407</v>
      </c>
      <c r="C461" s="14" t="s">
        <v>1145</v>
      </c>
      <c r="D461" s="10">
        <v>944</v>
      </c>
      <c r="E461" s="10">
        <v>642</v>
      </c>
      <c r="F461" s="10">
        <v>2</v>
      </c>
      <c r="G461" s="49">
        <f t="shared" si="14"/>
        <v>0.68008474576271183</v>
      </c>
      <c r="H461" s="5">
        <f t="shared" si="15"/>
        <v>2.1186440677966102E-3</v>
      </c>
      <c r="I461" s="4" t="s">
        <v>1698</v>
      </c>
    </row>
    <row r="462" spans="1:9" x14ac:dyDescent="0.25">
      <c r="A462" s="10">
        <v>508</v>
      </c>
      <c r="B462" s="10" t="s">
        <v>17</v>
      </c>
      <c r="C462" s="14" t="s">
        <v>832</v>
      </c>
      <c r="D462" s="10">
        <v>469</v>
      </c>
      <c r="E462" s="10">
        <v>233</v>
      </c>
      <c r="F462" s="10">
        <v>1</v>
      </c>
      <c r="G462" s="49">
        <f t="shared" si="14"/>
        <v>0.49680170575692961</v>
      </c>
      <c r="H462" s="5">
        <f t="shared" si="15"/>
        <v>2.1321961620469083E-3</v>
      </c>
      <c r="I462" s="4" t="s">
        <v>1698</v>
      </c>
    </row>
    <row r="463" spans="1:9" x14ac:dyDescent="0.25">
      <c r="A463" s="10">
        <v>277</v>
      </c>
      <c r="B463" s="10" t="s">
        <v>633</v>
      </c>
      <c r="C463" s="14" t="s">
        <v>1313</v>
      </c>
      <c r="D463" s="10">
        <v>467</v>
      </c>
      <c r="E463" s="10">
        <v>2</v>
      </c>
      <c r="F463" s="10">
        <v>1</v>
      </c>
      <c r="G463" s="49">
        <f t="shared" si="14"/>
        <v>4.2826552462526769E-3</v>
      </c>
      <c r="H463" s="5">
        <f t="shared" si="15"/>
        <v>2.1413276231263384E-3</v>
      </c>
      <c r="I463" s="4" t="s">
        <v>1698</v>
      </c>
    </row>
    <row r="464" spans="1:9" x14ac:dyDescent="0.25">
      <c r="A464" s="10">
        <v>234</v>
      </c>
      <c r="B464" s="10" t="s">
        <v>605</v>
      </c>
      <c r="C464" s="14" t="s">
        <v>1287</v>
      </c>
      <c r="D464" s="10">
        <v>1388</v>
      </c>
      <c r="E464" s="10">
        <v>741</v>
      </c>
      <c r="F464" s="10">
        <v>3</v>
      </c>
      <c r="G464" s="49">
        <f t="shared" si="14"/>
        <v>0.53386167146974062</v>
      </c>
      <c r="H464" s="5">
        <f t="shared" si="15"/>
        <v>2.1613832853025938E-3</v>
      </c>
      <c r="I464" s="4" t="s">
        <v>1698</v>
      </c>
    </row>
    <row r="465" spans="1:9" x14ac:dyDescent="0.25">
      <c r="A465" s="10">
        <v>589</v>
      </c>
      <c r="B465" s="10" t="s">
        <v>464</v>
      </c>
      <c r="C465" s="14" t="s">
        <v>1197</v>
      </c>
      <c r="D465" s="10">
        <v>1377</v>
      </c>
      <c r="E465" s="10">
        <v>823</v>
      </c>
      <c r="F465" s="10">
        <v>3</v>
      </c>
      <c r="G465" s="49">
        <f t="shared" si="14"/>
        <v>0.59767610748002908</v>
      </c>
      <c r="H465" s="5">
        <f t="shared" si="15"/>
        <v>2.1786492374727671E-3</v>
      </c>
      <c r="I465" s="4" t="s">
        <v>1698</v>
      </c>
    </row>
    <row r="466" spans="1:9" x14ac:dyDescent="0.25">
      <c r="A466" s="10">
        <v>510</v>
      </c>
      <c r="B466" s="10" t="s">
        <v>17</v>
      </c>
      <c r="C466" s="14" t="s">
        <v>824</v>
      </c>
      <c r="D466" s="10">
        <v>456</v>
      </c>
      <c r="E466" s="10">
        <v>176</v>
      </c>
      <c r="F466" s="10">
        <v>1</v>
      </c>
      <c r="G466" s="49">
        <f t="shared" si="14"/>
        <v>0.38596491228070173</v>
      </c>
      <c r="H466" s="5">
        <f t="shared" si="15"/>
        <v>2.1929824561403508E-3</v>
      </c>
      <c r="I466" s="4" t="s">
        <v>1698</v>
      </c>
    </row>
    <row r="467" spans="1:9" x14ac:dyDescent="0.25">
      <c r="A467" s="10">
        <v>475</v>
      </c>
      <c r="B467" s="10" t="s">
        <v>46</v>
      </c>
      <c r="C467" s="14" t="s">
        <v>842</v>
      </c>
      <c r="D467" s="10">
        <v>1799</v>
      </c>
      <c r="E467" s="10">
        <v>871</v>
      </c>
      <c r="F467" s="10">
        <v>4</v>
      </c>
      <c r="G467" s="49">
        <f t="shared" si="14"/>
        <v>0.48415786548082268</v>
      </c>
      <c r="H467" s="5">
        <f t="shared" si="15"/>
        <v>2.2234574763757642E-3</v>
      </c>
      <c r="I467" s="4" t="s">
        <v>1698</v>
      </c>
    </row>
    <row r="468" spans="1:9" x14ac:dyDescent="0.25">
      <c r="A468" s="10">
        <v>493</v>
      </c>
      <c r="B468" s="10" t="s">
        <v>290</v>
      </c>
      <c r="C468" s="14" t="s">
        <v>1047</v>
      </c>
      <c r="D468" s="10">
        <v>444</v>
      </c>
      <c r="E468" s="10">
        <v>82</v>
      </c>
      <c r="F468" s="10">
        <v>1</v>
      </c>
      <c r="G468" s="49">
        <f t="shared" si="14"/>
        <v>0.18468468468468469</v>
      </c>
      <c r="H468" s="5">
        <f t="shared" si="15"/>
        <v>2.2522522522522522E-3</v>
      </c>
      <c r="I468" s="4" t="s">
        <v>1698</v>
      </c>
    </row>
    <row r="469" spans="1:9" x14ac:dyDescent="0.25">
      <c r="A469" s="10">
        <v>14</v>
      </c>
      <c r="B469" s="10" t="s">
        <v>488</v>
      </c>
      <c r="C469" s="14" t="s">
        <v>1210</v>
      </c>
      <c r="D469" s="10">
        <v>437</v>
      </c>
      <c r="E469" s="10">
        <v>15</v>
      </c>
      <c r="F469" s="10">
        <v>1</v>
      </c>
      <c r="G469" s="49">
        <f t="shared" si="14"/>
        <v>3.4324942791762014E-2</v>
      </c>
      <c r="H469" s="5">
        <f t="shared" si="15"/>
        <v>2.2883295194508009E-3</v>
      </c>
      <c r="I469" s="4" t="s">
        <v>1698</v>
      </c>
    </row>
    <row r="470" spans="1:9" x14ac:dyDescent="0.25">
      <c r="A470" s="10">
        <v>414</v>
      </c>
      <c r="B470" s="10" t="s">
        <v>254</v>
      </c>
      <c r="C470" s="14" t="s">
        <v>1000</v>
      </c>
      <c r="D470" s="10">
        <v>840</v>
      </c>
      <c r="E470" s="10">
        <v>6</v>
      </c>
      <c r="F470" s="10">
        <v>2</v>
      </c>
      <c r="G470" s="49">
        <f t="shared" si="14"/>
        <v>7.1428571428571426E-3</v>
      </c>
      <c r="H470" s="5">
        <f t="shared" si="15"/>
        <v>2.3809523809523812E-3</v>
      </c>
      <c r="I470" s="4" t="s">
        <v>1698</v>
      </c>
    </row>
    <row r="471" spans="1:9" x14ac:dyDescent="0.25">
      <c r="A471" s="10">
        <v>167</v>
      </c>
      <c r="B471" s="10" t="s">
        <v>693</v>
      </c>
      <c r="C471" s="14" t="s">
        <v>1360</v>
      </c>
      <c r="D471" s="10">
        <v>825</v>
      </c>
      <c r="E471" s="10">
        <v>549</v>
      </c>
      <c r="F471" s="10">
        <v>2</v>
      </c>
      <c r="G471" s="49">
        <f t="shared" si="14"/>
        <v>0.66545454545454541</v>
      </c>
      <c r="H471" s="5">
        <f t="shared" si="15"/>
        <v>2.4242424242424242E-3</v>
      </c>
      <c r="I471" s="4" t="s">
        <v>1698</v>
      </c>
    </row>
    <row r="472" spans="1:9" x14ac:dyDescent="0.25">
      <c r="A472" s="10">
        <v>384</v>
      </c>
      <c r="B472" s="10" t="s">
        <v>217</v>
      </c>
      <c r="C472" s="14" t="s">
        <v>988</v>
      </c>
      <c r="D472" s="10">
        <v>1229</v>
      </c>
      <c r="E472" s="10">
        <v>463</v>
      </c>
      <c r="F472" s="10">
        <v>3</v>
      </c>
      <c r="G472" s="49">
        <f t="shared" si="14"/>
        <v>0.37672904800650936</v>
      </c>
      <c r="H472" s="5">
        <f t="shared" si="15"/>
        <v>2.4410089503661514E-3</v>
      </c>
      <c r="I472" s="4" t="s">
        <v>1698</v>
      </c>
    </row>
    <row r="473" spans="1:9" x14ac:dyDescent="0.25">
      <c r="A473" s="10">
        <v>436</v>
      </c>
      <c r="B473" s="10" t="s">
        <v>437</v>
      </c>
      <c r="C473" s="14" t="s">
        <v>1165</v>
      </c>
      <c r="D473" s="10">
        <v>799</v>
      </c>
      <c r="E473" s="10">
        <v>97</v>
      </c>
      <c r="F473" s="10">
        <v>2</v>
      </c>
      <c r="G473" s="49">
        <f t="shared" si="14"/>
        <v>0.1214017521902378</v>
      </c>
      <c r="H473" s="5">
        <f t="shared" si="15"/>
        <v>2.5031289111389237E-3</v>
      </c>
      <c r="I473" s="4" t="s">
        <v>1698</v>
      </c>
    </row>
    <row r="474" spans="1:9" x14ac:dyDescent="0.25">
      <c r="A474" s="10">
        <v>268</v>
      </c>
      <c r="B474" s="10" t="s">
        <v>633</v>
      </c>
      <c r="C474" s="14" t="s">
        <v>1319</v>
      </c>
      <c r="D474" s="10">
        <v>396</v>
      </c>
      <c r="E474" s="10">
        <v>270</v>
      </c>
      <c r="F474" s="10">
        <v>1</v>
      </c>
      <c r="G474" s="49">
        <f t="shared" si="14"/>
        <v>0.68181818181818177</v>
      </c>
      <c r="H474" s="5">
        <f t="shared" si="15"/>
        <v>2.5252525252525255E-3</v>
      </c>
      <c r="I474" s="4" t="s">
        <v>1698</v>
      </c>
    </row>
    <row r="475" spans="1:9" x14ac:dyDescent="0.25">
      <c r="A475" s="10">
        <v>583</v>
      </c>
      <c r="B475" s="10" t="s">
        <v>407</v>
      </c>
      <c r="C475" s="14" t="s">
        <v>1159</v>
      </c>
      <c r="D475" s="10">
        <v>782</v>
      </c>
      <c r="E475" s="10">
        <v>22</v>
      </c>
      <c r="F475" s="10">
        <v>2</v>
      </c>
      <c r="G475" s="49">
        <f t="shared" si="14"/>
        <v>2.8132992327365727E-2</v>
      </c>
      <c r="H475" s="5">
        <f t="shared" si="15"/>
        <v>2.5575447570332483E-3</v>
      </c>
      <c r="I475" s="4" t="s">
        <v>1698</v>
      </c>
    </row>
    <row r="476" spans="1:9" x14ac:dyDescent="0.25">
      <c r="A476" s="10">
        <v>293</v>
      </c>
      <c r="B476" s="10" t="s">
        <v>108</v>
      </c>
      <c r="C476" s="14" t="s">
        <v>885</v>
      </c>
      <c r="D476" s="10">
        <v>384</v>
      </c>
      <c r="E476" s="10">
        <v>3</v>
      </c>
      <c r="F476" s="10">
        <v>1</v>
      </c>
      <c r="G476" s="49">
        <f t="shared" si="14"/>
        <v>7.8125E-3</v>
      </c>
      <c r="H476" s="5">
        <f t="shared" si="15"/>
        <v>2.6041666666666665E-3</v>
      </c>
      <c r="I476" s="4" t="s">
        <v>1698</v>
      </c>
    </row>
    <row r="477" spans="1:9" x14ac:dyDescent="0.25">
      <c r="A477" s="10">
        <v>157</v>
      </c>
      <c r="B477" s="10" t="s">
        <v>693</v>
      </c>
      <c r="C477" s="14" t="s">
        <v>873</v>
      </c>
      <c r="D477" s="10">
        <v>375</v>
      </c>
      <c r="E477" s="10">
        <v>288</v>
      </c>
      <c r="F477" s="10">
        <v>1</v>
      </c>
      <c r="G477" s="49">
        <f t="shared" si="14"/>
        <v>0.76800000000000002</v>
      </c>
      <c r="H477" s="5">
        <f t="shared" si="15"/>
        <v>2.6666666666666666E-3</v>
      </c>
      <c r="I477" s="4" t="s">
        <v>1698</v>
      </c>
    </row>
    <row r="478" spans="1:9" x14ac:dyDescent="0.25">
      <c r="A478" s="10">
        <v>158</v>
      </c>
      <c r="B478" s="10" t="s">
        <v>693</v>
      </c>
      <c r="C478" s="14" t="s">
        <v>1349</v>
      </c>
      <c r="D478" s="10">
        <v>749</v>
      </c>
      <c r="E478" s="10">
        <v>499</v>
      </c>
      <c r="F478" s="10">
        <v>2</v>
      </c>
      <c r="G478" s="49">
        <f t="shared" si="14"/>
        <v>0.66622162883845126</v>
      </c>
      <c r="H478" s="5">
        <f t="shared" si="15"/>
        <v>2.6702269692923898E-3</v>
      </c>
      <c r="I478" s="4" t="s">
        <v>1698</v>
      </c>
    </row>
    <row r="479" spans="1:9" x14ac:dyDescent="0.25">
      <c r="A479" s="10">
        <v>163</v>
      </c>
      <c r="B479" s="10" t="s">
        <v>693</v>
      </c>
      <c r="C479" s="14" t="s">
        <v>1344</v>
      </c>
      <c r="D479" s="10">
        <v>1472</v>
      </c>
      <c r="E479" s="10">
        <v>496</v>
      </c>
      <c r="F479" s="10">
        <v>4</v>
      </c>
      <c r="G479" s="49">
        <f t="shared" si="14"/>
        <v>0.33695652173913043</v>
      </c>
      <c r="H479" s="5">
        <f t="shared" si="15"/>
        <v>2.717391304347826E-3</v>
      </c>
      <c r="I479" s="4" t="s">
        <v>1698</v>
      </c>
    </row>
    <row r="480" spans="1:9" x14ac:dyDescent="0.25">
      <c r="A480" s="10">
        <v>584</v>
      </c>
      <c r="B480" s="10" t="s">
        <v>464</v>
      </c>
      <c r="C480" s="14" t="s">
        <v>1196</v>
      </c>
      <c r="D480" s="10">
        <v>366</v>
      </c>
      <c r="E480" s="10">
        <v>222</v>
      </c>
      <c r="F480" s="10">
        <v>1</v>
      </c>
      <c r="G480" s="49">
        <f t="shared" si="14"/>
        <v>0.60655737704918034</v>
      </c>
      <c r="H480" s="5">
        <f t="shared" si="15"/>
        <v>2.7322404371584699E-3</v>
      </c>
      <c r="I480" s="4" t="s">
        <v>1698</v>
      </c>
    </row>
    <row r="481" spans="1:9" x14ac:dyDescent="0.25">
      <c r="A481" s="10">
        <v>536</v>
      </c>
      <c r="B481" s="10" t="s">
        <v>760</v>
      </c>
      <c r="C481" s="14" t="s">
        <v>1399</v>
      </c>
      <c r="D481" s="10">
        <v>1023</v>
      </c>
      <c r="E481" s="10">
        <v>83</v>
      </c>
      <c r="F481" s="10">
        <v>3</v>
      </c>
      <c r="G481" s="49">
        <f t="shared" si="14"/>
        <v>8.113391984359726E-2</v>
      </c>
      <c r="H481" s="5">
        <f t="shared" si="15"/>
        <v>2.9325513196480938E-3</v>
      </c>
      <c r="I481" s="4" t="s">
        <v>1699</v>
      </c>
    </row>
    <row r="482" spans="1:9" x14ac:dyDescent="0.25">
      <c r="A482" s="10">
        <v>337</v>
      </c>
      <c r="B482" s="10" t="s">
        <v>164</v>
      </c>
      <c r="C482" s="14" t="s">
        <v>948</v>
      </c>
      <c r="D482" s="10">
        <v>664</v>
      </c>
      <c r="E482" s="10">
        <v>497</v>
      </c>
      <c r="F482" s="10">
        <v>2</v>
      </c>
      <c r="G482" s="49">
        <f t="shared" si="14"/>
        <v>0.74849397590361444</v>
      </c>
      <c r="H482" s="5">
        <f t="shared" si="15"/>
        <v>3.0120481927710845E-3</v>
      </c>
      <c r="I482" s="4" t="s">
        <v>1698</v>
      </c>
    </row>
    <row r="483" spans="1:9" x14ac:dyDescent="0.25">
      <c r="A483" s="10">
        <v>328</v>
      </c>
      <c r="B483" s="10" t="s">
        <v>134</v>
      </c>
      <c r="C483" s="14" t="s">
        <v>923</v>
      </c>
      <c r="D483" s="10">
        <v>321</v>
      </c>
      <c r="E483" s="10">
        <v>12</v>
      </c>
      <c r="F483" s="10">
        <v>1</v>
      </c>
      <c r="G483" s="49">
        <f t="shared" si="14"/>
        <v>3.7383177570093455E-2</v>
      </c>
      <c r="H483" s="5">
        <f t="shared" si="15"/>
        <v>3.1152647975077881E-3</v>
      </c>
      <c r="I483" s="4" t="s">
        <v>1698</v>
      </c>
    </row>
    <row r="484" spans="1:9" x14ac:dyDescent="0.25">
      <c r="A484" s="10">
        <v>524</v>
      </c>
      <c r="B484" s="10" t="s">
        <v>17</v>
      </c>
      <c r="C484" s="14" t="s">
        <v>811</v>
      </c>
      <c r="D484" s="10">
        <v>640</v>
      </c>
      <c r="E484" s="10">
        <v>391</v>
      </c>
      <c r="F484" s="10">
        <v>2</v>
      </c>
      <c r="G484" s="49">
        <f t="shared" si="14"/>
        <v>0.61093750000000002</v>
      </c>
      <c r="H484" s="5">
        <f t="shared" si="15"/>
        <v>3.1250000000000002E-3</v>
      </c>
      <c r="I484" s="4" t="s">
        <v>1698</v>
      </c>
    </row>
    <row r="485" spans="1:9" x14ac:dyDescent="0.25">
      <c r="A485" s="10">
        <v>166</v>
      </c>
      <c r="B485" s="10" t="s">
        <v>693</v>
      </c>
      <c r="C485" s="14" t="s">
        <v>1359</v>
      </c>
      <c r="D485" s="10">
        <v>631</v>
      </c>
      <c r="E485" s="10">
        <v>532</v>
      </c>
      <c r="F485" s="10">
        <v>2</v>
      </c>
      <c r="G485" s="49">
        <f t="shared" si="14"/>
        <v>0.84310618066561016</v>
      </c>
      <c r="H485" s="5">
        <f t="shared" si="15"/>
        <v>3.1695721077654518E-3</v>
      </c>
      <c r="I485" s="4" t="s">
        <v>1698</v>
      </c>
    </row>
    <row r="486" spans="1:9" x14ac:dyDescent="0.25">
      <c r="A486" s="10">
        <v>38</v>
      </c>
      <c r="B486" s="10" t="s">
        <v>740</v>
      </c>
      <c r="C486" s="14" t="s">
        <v>1387</v>
      </c>
      <c r="D486" s="10">
        <v>315</v>
      </c>
      <c r="E486" s="10">
        <v>130</v>
      </c>
      <c r="F486" s="10">
        <v>1</v>
      </c>
      <c r="G486" s="49">
        <f t="shared" si="14"/>
        <v>0.41269841269841268</v>
      </c>
      <c r="H486" s="5">
        <f t="shared" si="15"/>
        <v>3.1746031746031746E-3</v>
      </c>
      <c r="I486" s="4" t="s">
        <v>1698</v>
      </c>
    </row>
    <row r="487" spans="1:9" x14ac:dyDescent="0.25">
      <c r="A487" s="10">
        <v>33</v>
      </c>
      <c r="B487" s="10" t="s">
        <v>488</v>
      </c>
      <c r="C487" s="14" t="s">
        <v>1219</v>
      </c>
      <c r="D487" s="10">
        <v>305</v>
      </c>
      <c r="E487" s="10">
        <v>3</v>
      </c>
      <c r="F487" s="10">
        <v>1</v>
      </c>
      <c r="G487" s="49">
        <f t="shared" si="14"/>
        <v>9.8360655737704927E-3</v>
      </c>
      <c r="H487" s="5">
        <f t="shared" si="15"/>
        <v>3.2786885245901639E-3</v>
      </c>
      <c r="I487" s="4" t="s">
        <v>1698</v>
      </c>
    </row>
    <row r="488" spans="1:9" x14ac:dyDescent="0.25">
      <c r="A488" s="10">
        <v>379</v>
      </c>
      <c r="B488" s="10" t="s">
        <v>217</v>
      </c>
      <c r="C488" s="14" t="s">
        <v>979</v>
      </c>
      <c r="D488" s="10">
        <v>908</v>
      </c>
      <c r="E488" s="10">
        <v>513</v>
      </c>
      <c r="F488" s="10">
        <v>3</v>
      </c>
      <c r="G488" s="49">
        <f t="shared" si="14"/>
        <v>0.56497797356828194</v>
      </c>
      <c r="H488" s="5">
        <f t="shared" si="15"/>
        <v>3.3039647577092512E-3</v>
      </c>
      <c r="I488" s="4" t="s">
        <v>1698</v>
      </c>
    </row>
    <row r="489" spans="1:9" x14ac:dyDescent="0.25">
      <c r="A489" s="10">
        <v>564</v>
      </c>
      <c r="B489" s="10" t="s">
        <v>407</v>
      </c>
      <c r="C489" s="14" t="s">
        <v>1150</v>
      </c>
      <c r="D489" s="10">
        <v>1197</v>
      </c>
      <c r="E489" s="10">
        <v>12</v>
      </c>
      <c r="F489" s="10">
        <v>4</v>
      </c>
      <c r="G489" s="49">
        <f t="shared" si="14"/>
        <v>1.0025062656641603E-2</v>
      </c>
      <c r="H489" s="5">
        <f t="shared" si="15"/>
        <v>3.3416875522138678E-3</v>
      </c>
      <c r="I489" s="4" t="s">
        <v>1698</v>
      </c>
    </row>
    <row r="490" spans="1:9" x14ac:dyDescent="0.25">
      <c r="A490" s="10">
        <v>455</v>
      </c>
      <c r="B490" s="10" t="s">
        <v>268</v>
      </c>
      <c r="C490" s="14" t="s">
        <v>1013</v>
      </c>
      <c r="D490" s="10">
        <v>594</v>
      </c>
      <c r="E490" s="10">
        <v>5</v>
      </c>
      <c r="F490" s="10">
        <v>2</v>
      </c>
      <c r="G490" s="49">
        <f t="shared" si="14"/>
        <v>8.4175084175084174E-3</v>
      </c>
      <c r="H490" s="5">
        <f t="shared" si="15"/>
        <v>3.3670033670033669E-3</v>
      </c>
      <c r="I490" s="4" t="s">
        <v>1698</v>
      </c>
    </row>
    <row r="491" spans="1:9" x14ac:dyDescent="0.25">
      <c r="A491" s="10">
        <v>349</v>
      </c>
      <c r="B491" s="10" t="s">
        <v>164</v>
      </c>
      <c r="C491" s="14" t="s">
        <v>949</v>
      </c>
      <c r="D491" s="10">
        <v>592</v>
      </c>
      <c r="E491" s="10">
        <v>387</v>
      </c>
      <c r="F491" s="10">
        <v>2</v>
      </c>
      <c r="G491" s="49">
        <f t="shared" si="14"/>
        <v>0.65371621621621623</v>
      </c>
      <c r="H491" s="5">
        <f t="shared" si="15"/>
        <v>3.3783783783783786E-3</v>
      </c>
      <c r="I491" s="4" t="s">
        <v>1698</v>
      </c>
    </row>
    <row r="492" spans="1:9" x14ac:dyDescent="0.25">
      <c r="A492" s="10">
        <v>541</v>
      </c>
      <c r="B492" s="10" t="s">
        <v>760</v>
      </c>
      <c r="C492" s="14" t="s">
        <v>1396</v>
      </c>
      <c r="D492" s="10">
        <v>878</v>
      </c>
      <c r="E492" s="10">
        <v>528</v>
      </c>
      <c r="F492" s="10">
        <v>3</v>
      </c>
      <c r="G492" s="49">
        <f t="shared" si="14"/>
        <v>0.60136674259681089</v>
      </c>
      <c r="H492" s="5">
        <f t="shared" si="15"/>
        <v>3.4168564920273349E-3</v>
      </c>
      <c r="I492" s="4" t="s">
        <v>1698</v>
      </c>
    </row>
    <row r="493" spans="1:9" x14ac:dyDescent="0.25">
      <c r="A493" s="10">
        <v>39</v>
      </c>
      <c r="B493" s="10" t="s">
        <v>740</v>
      </c>
      <c r="C493" s="14" t="s">
        <v>1389</v>
      </c>
      <c r="D493" s="10">
        <v>2044</v>
      </c>
      <c r="E493" s="10">
        <v>603</v>
      </c>
      <c r="F493" s="10">
        <v>7</v>
      </c>
      <c r="G493" s="49">
        <f t="shared" si="14"/>
        <v>0.29500978473581213</v>
      </c>
      <c r="H493" s="5">
        <f t="shared" si="15"/>
        <v>3.4246575342465752E-3</v>
      </c>
      <c r="I493" s="4" t="s">
        <v>1698</v>
      </c>
    </row>
    <row r="494" spans="1:9" x14ac:dyDescent="0.25">
      <c r="A494" s="10">
        <v>412</v>
      </c>
      <c r="B494" s="10" t="s">
        <v>254</v>
      </c>
      <c r="C494" s="14" t="s">
        <v>1002</v>
      </c>
      <c r="D494" s="10">
        <v>867</v>
      </c>
      <c r="E494" s="10">
        <v>21</v>
      </c>
      <c r="F494" s="10">
        <v>3</v>
      </c>
      <c r="G494" s="49">
        <f t="shared" si="14"/>
        <v>2.4221453287197232E-2</v>
      </c>
      <c r="H494" s="5">
        <f t="shared" si="15"/>
        <v>3.4602076124567475E-3</v>
      </c>
      <c r="I494" s="4" t="s">
        <v>1698</v>
      </c>
    </row>
    <row r="495" spans="1:9" x14ac:dyDescent="0.25">
      <c r="A495" s="10">
        <v>457</v>
      </c>
      <c r="B495" s="10" t="s">
        <v>268</v>
      </c>
      <c r="C495" s="14" t="s">
        <v>1012</v>
      </c>
      <c r="D495" s="10">
        <v>271</v>
      </c>
      <c r="E495" s="10">
        <v>154</v>
      </c>
      <c r="F495" s="10">
        <v>1</v>
      </c>
      <c r="G495" s="49">
        <f t="shared" si="14"/>
        <v>0.56826568265682653</v>
      </c>
      <c r="H495" s="5">
        <f t="shared" si="15"/>
        <v>3.6900369003690036E-3</v>
      </c>
      <c r="I495" s="4" t="s">
        <v>1698</v>
      </c>
    </row>
    <row r="496" spans="1:9" x14ac:dyDescent="0.25">
      <c r="A496" s="10">
        <v>658</v>
      </c>
      <c r="B496" s="10" t="s">
        <v>5</v>
      </c>
      <c r="C496" s="14" t="s">
        <v>801</v>
      </c>
      <c r="D496" s="10">
        <v>538</v>
      </c>
      <c r="E496" s="10">
        <v>2</v>
      </c>
      <c r="F496" s="10">
        <v>2</v>
      </c>
      <c r="G496" s="49">
        <f t="shared" si="14"/>
        <v>3.7174721189591076E-3</v>
      </c>
      <c r="H496" s="5">
        <f t="shared" si="15"/>
        <v>3.7174721189591076E-3</v>
      </c>
      <c r="I496" s="4" t="s">
        <v>1708</v>
      </c>
    </row>
    <row r="497" spans="1:9" x14ac:dyDescent="0.25">
      <c r="A497" s="10">
        <v>181</v>
      </c>
      <c r="B497" s="10" t="s">
        <v>773</v>
      </c>
      <c r="C497" s="14" t="s">
        <v>1404</v>
      </c>
      <c r="D497" s="10">
        <v>2385</v>
      </c>
      <c r="E497" s="10">
        <v>72</v>
      </c>
      <c r="F497" s="10">
        <v>9</v>
      </c>
      <c r="G497" s="49">
        <f t="shared" si="14"/>
        <v>3.0188679245283019E-2</v>
      </c>
      <c r="H497" s="5">
        <f t="shared" si="15"/>
        <v>3.7735849056603774E-3</v>
      </c>
      <c r="I497" s="4" t="s">
        <v>1698</v>
      </c>
    </row>
    <row r="498" spans="1:9" x14ac:dyDescent="0.25">
      <c r="A498" s="10">
        <v>346</v>
      </c>
      <c r="B498" s="10" t="s">
        <v>164</v>
      </c>
      <c r="C498" s="14" t="s">
        <v>939</v>
      </c>
      <c r="D498" s="10">
        <v>494</v>
      </c>
      <c r="E498" s="10">
        <v>340</v>
      </c>
      <c r="F498" s="10">
        <v>2</v>
      </c>
      <c r="G498" s="49">
        <f t="shared" si="14"/>
        <v>0.68825910931174084</v>
      </c>
      <c r="H498" s="5">
        <f t="shared" si="15"/>
        <v>4.048582995951417E-3</v>
      </c>
      <c r="I498" s="4" t="s">
        <v>1698</v>
      </c>
    </row>
    <row r="499" spans="1:9" x14ac:dyDescent="0.25">
      <c r="A499" s="10">
        <v>450</v>
      </c>
      <c r="B499" s="10" t="s">
        <v>268</v>
      </c>
      <c r="C499" s="14" t="s">
        <v>1020</v>
      </c>
      <c r="D499" s="10">
        <v>987</v>
      </c>
      <c r="E499" s="10">
        <v>4</v>
      </c>
      <c r="F499" s="10">
        <v>4</v>
      </c>
      <c r="G499" s="49">
        <f t="shared" si="14"/>
        <v>4.0526849037487338E-3</v>
      </c>
      <c r="H499" s="5">
        <f t="shared" si="15"/>
        <v>4.0526849037487338E-3</v>
      </c>
      <c r="I499" s="4" t="s">
        <v>1698</v>
      </c>
    </row>
    <row r="500" spans="1:9" x14ac:dyDescent="0.25">
      <c r="A500" s="10">
        <v>560</v>
      </c>
      <c r="B500" s="10" t="s">
        <v>407</v>
      </c>
      <c r="C500" s="14" t="s">
        <v>1144</v>
      </c>
      <c r="D500" s="10">
        <v>961</v>
      </c>
      <c r="E500" s="10">
        <v>517</v>
      </c>
      <c r="F500" s="10">
        <v>4</v>
      </c>
      <c r="G500" s="49">
        <f t="shared" si="14"/>
        <v>0.53798126951092606</v>
      </c>
      <c r="H500" s="5">
        <f t="shared" si="15"/>
        <v>4.1623309053069723E-3</v>
      </c>
      <c r="I500" s="4" t="s">
        <v>1698</v>
      </c>
    </row>
    <row r="501" spans="1:9" x14ac:dyDescent="0.25">
      <c r="A501" s="10">
        <v>418</v>
      </c>
      <c r="B501" s="10" t="s">
        <v>254</v>
      </c>
      <c r="C501" s="14" t="s">
        <v>1010</v>
      </c>
      <c r="D501" s="10">
        <v>719</v>
      </c>
      <c r="E501" s="10">
        <v>442</v>
      </c>
      <c r="F501" s="10">
        <v>3</v>
      </c>
      <c r="G501" s="49">
        <f t="shared" si="14"/>
        <v>0.61474269819193328</v>
      </c>
      <c r="H501" s="5">
        <f t="shared" si="15"/>
        <v>4.172461752433936E-3</v>
      </c>
      <c r="I501" s="4" t="s">
        <v>1698</v>
      </c>
    </row>
    <row r="502" spans="1:9" x14ac:dyDescent="0.25">
      <c r="A502" s="10">
        <v>425</v>
      </c>
      <c r="B502" s="10" t="s">
        <v>437</v>
      </c>
      <c r="C502" s="14" t="s">
        <v>1180</v>
      </c>
      <c r="D502" s="10">
        <v>464</v>
      </c>
      <c r="E502" s="10">
        <v>274</v>
      </c>
      <c r="F502" s="10">
        <v>2</v>
      </c>
      <c r="G502" s="49">
        <f t="shared" si="14"/>
        <v>0.59051724137931039</v>
      </c>
      <c r="H502" s="5">
        <f t="shared" si="15"/>
        <v>4.3103448275862068E-3</v>
      </c>
      <c r="I502" s="4" t="s">
        <v>1698</v>
      </c>
    </row>
    <row r="503" spans="1:9" x14ac:dyDescent="0.25">
      <c r="A503" s="10">
        <v>236</v>
      </c>
      <c r="B503" s="10" t="s">
        <v>605</v>
      </c>
      <c r="C503" s="14" t="s">
        <v>1285</v>
      </c>
      <c r="D503" s="10">
        <v>914</v>
      </c>
      <c r="E503" s="10">
        <v>582</v>
      </c>
      <c r="F503" s="10">
        <v>4</v>
      </c>
      <c r="G503" s="49">
        <f t="shared" si="14"/>
        <v>0.6367614879649891</v>
      </c>
      <c r="H503" s="5">
        <f t="shared" si="15"/>
        <v>4.3763676148796497E-3</v>
      </c>
      <c r="I503" s="4" t="s">
        <v>1698</v>
      </c>
    </row>
    <row r="504" spans="1:9" x14ac:dyDescent="0.25">
      <c r="A504" s="10">
        <v>615</v>
      </c>
      <c r="B504" s="10" t="s">
        <v>317</v>
      </c>
      <c r="C504" s="14" t="s">
        <v>1060</v>
      </c>
      <c r="D504" s="10">
        <v>454</v>
      </c>
      <c r="E504" s="10">
        <v>298</v>
      </c>
      <c r="F504" s="10">
        <v>2</v>
      </c>
      <c r="G504" s="49">
        <f t="shared" si="14"/>
        <v>0.65638766519823788</v>
      </c>
      <c r="H504" s="5">
        <f t="shared" si="15"/>
        <v>4.4052863436123352E-3</v>
      </c>
      <c r="I504" s="4" t="s">
        <v>1698</v>
      </c>
    </row>
    <row r="505" spans="1:9" x14ac:dyDescent="0.25">
      <c r="A505" s="10">
        <v>552</v>
      </c>
      <c r="B505" s="10" t="s">
        <v>387</v>
      </c>
      <c r="C505" s="14" t="s">
        <v>1130</v>
      </c>
      <c r="D505" s="10">
        <v>223</v>
      </c>
      <c r="E505" s="10">
        <v>110</v>
      </c>
      <c r="F505" s="10">
        <v>1</v>
      </c>
      <c r="G505" s="49">
        <f t="shared" si="14"/>
        <v>0.49327354260089684</v>
      </c>
      <c r="H505" s="5">
        <f t="shared" si="15"/>
        <v>4.4843049327354259E-3</v>
      </c>
      <c r="I505" s="4" t="s">
        <v>1698</v>
      </c>
    </row>
    <row r="506" spans="1:9" x14ac:dyDescent="0.25">
      <c r="A506" s="10">
        <v>107</v>
      </c>
      <c r="B506" s="10" t="s">
        <v>526</v>
      </c>
      <c r="C506" s="14" t="s">
        <v>1111</v>
      </c>
      <c r="D506" s="10">
        <v>887</v>
      </c>
      <c r="E506" s="10">
        <v>669</v>
      </c>
      <c r="F506" s="10">
        <v>4</v>
      </c>
      <c r="G506" s="49">
        <f t="shared" si="14"/>
        <v>0.75422773393461107</v>
      </c>
      <c r="H506" s="5">
        <f t="shared" si="15"/>
        <v>4.5095828635851182E-3</v>
      </c>
      <c r="I506" s="4" t="s">
        <v>1698</v>
      </c>
    </row>
    <row r="507" spans="1:9" x14ac:dyDescent="0.25">
      <c r="A507" s="10">
        <v>275</v>
      </c>
      <c r="B507" s="10" t="s">
        <v>633</v>
      </c>
      <c r="C507" s="14" t="s">
        <v>1309</v>
      </c>
      <c r="D507" s="10">
        <v>653</v>
      </c>
      <c r="E507" s="10">
        <v>4</v>
      </c>
      <c r="F507" s="10">
        <v>3</v>
      </c>
      <c r="G507" s="49">
        <f t="shared" si="14"/>
        <v>6.1255742725880554E-3</v>
      </c>
      <c r="H507" s="5">
        <f t="shared" si="15"/>
        <v>4.5941807044410417E-3</v>
      </c>
      <c r="I507" s="4" t="s">
        <v>1698</v>
      </c>
    </row>
    <row r="508" spans="1:9" x14ac:dyDescent="0.25">
      <c r="A508" s="10">
        <v>79</v>
      </c>
      <c r="B508" s="10" t="s">
        <v>348</v>
      </c>
      <c r="C508" s="14" t="s">
        <v>1100</v>
      </c>
      <c r="D508" s="10">
        <v>855</v>
      </c>
      <c r="E508" s="10">
        <v>6</v>
      </c>
      <c r="F508" s="10">
        <v>4</v>
      </c>
      <c r="G508" s="49">
        <f t="shared" si="14"/>
        <v>7.0175438596491229E-3</v>
      </c>
      <c r="H508" s="5">
        <f t="shared" si="15"/>
        <v>4.6783625730994153E-3</v>
      </c>
      <c r="I508" s="4" t="s">
        <v>1698</v>
      </c>
    </row>
    <row r="509" spans="1:9" x14ac:dyDescent="0.25">
      <c r="A509" s="10">
        <v>278</v>
      </c>
      <c r="B509" s="10" t="s">
        <v>633</v>
      </c>
      <c r="C509" s="14" t="s">
        <v>1316</v>
      </c>
      <c r="D509" s="10">
        <v>427</v>
      </c>
      <c r="E509" s="10">
        <v>2</v>
      </c>
      <c r="F509" s="10">
        <v>2</v>
      </c>
      <c r="G509" s="49">
        <f t="shared" si="14"/>
        <v>4.6838407494145199E-3</v>
      </c>
      <c r="H509" s="5">
        <f t="shared" si="15"/>
        <v>4.6838407494145199E-3</v>
      </c>
      <c r="I509" s="4" t="s">
        <v>1698</v>
      </c>
    </row>
    <row r="510" spans="1:9" x14ac:dyDescent="0.25">
      <c r="A510" s="10">
        <v>405</v>
      </c>
      <c r="B510" s="10" t="s">
        <v>217</v>
      </c>
      <c r="C510" s="14" t="s">
        <v>986</v>
      </c>
      <c r="D510" s="10">
        <v>635</v>
      </c>
      <c r="E510" s="10">
        <v>285</v>
      </c>
      <c r="F510" s="10">
        <v>3</v>
      </c>
      <c r="G510" s="49">
        <f t="shared" si="14"/>
        <v>0.44881889763779526</v>
      </c>
      <c r="H510" s="5">
        <f t="shared" si="15"/>
        <v>4.7244094488188976E-3</v>
      </c>
      <c r="I510" s="4" t="s">
        <v>1698</v>
      </c>
    </row>
    <row r="511" spans="1:9" x14ac:dyDescent="0.25">
      <c r="A511" s="10">
        <v>462</v>
      </c>
      <c r="B511" s="10" t="s">
        <v>46</v>
      </c>
      <c r="C511" s="14" t="s">
        <v>833</v>
      </c>
      <c r="D511" s="10">
        <v>417</v>
      </c>
      <c r="E511" s="10">
        <v>273</v>
      </c>
      <c r="F511" s="10">
        <v>2</v>
      </c>
      <c r="G511" s="49">
        <f t="shared" si="14"/>
        <v>0.65467625899280579</v>
      </c>
      <c r="H511" s="5">
        <f t="shared" si="15"/>
        <v>4.7961630695443642E-3</v>
      </c>
      <c r="I511" s="4" t="s">
        <v>1698</v>
      </c>
    </row>
    <row r="512" spans="1:9" x14ac:dyDescent="0.25">
      <c r="A512" s="10">
        <v>514</v>
      </c>
      <c r="B512" s="10" t="s">
        <v>17</v>
      </c>
      <c r="C512" s="14" t="s">
        <v>827</v>
      </c>
      <c r="D512" s="10">
        <v>415</v>
      </c>
      <c r="E512" s="10">
        <v>147</v>
      </c>
      <c r="F512" s="10">
        <v>2</v>
      </c>
      <c r="G512" s="49">
        <f t="shared" si="14"/>
        <v>0.35421686746987951</v>
      </c>
      <c r="H512" s="5">
        <f t="shared" si="15"/>
        <v>4.8192771084337354E-3</v>
      </c>
      <c r="I512" s="4" t="s">
        <v>1698</v>
      </c>
    </row>
    <row r="513" spans="1:9" x14ac:dyDescent="0.25">
      <c r="A513" s="10">
        <v>13</v>
      </c>
      <c r="B513" s="10" t="s">
        <v>488</v>
      </c>
      <c r="C513" s="14" t="s">
        <v>1233</v>
      </c>
      <c r="D513" s="10">
        <v>207</v>
      </c>
      <c r="E513" s="10">
        <v>148</v>
      </c>
      <c r="F513" s="10">
        <v>1</v>
      </c>
      <c r="G513" s="49">
        <f t="shared" si="14"/>
        <v>0.71497584541062797</v>
      </c>
      <c r="H513" s="5">
        <f t="shared" si="15"/>
        <v>4.830917874396135E-3</v>
      </c>
      <c r="I513" s="4" t="s">
        <v>1698</v>
      </c>
    </row>
    <row r="514" spans="1:9" x14ac:dyDescent="0.25">
      <c r="A514" s="10">
        <v>269</v>
      </c>
      <c r="B514" s="10" t="s">
        <v>633</v>
      </c>
      <c r="C514" s="14" t="s">
        <v>1320</v>
      </c>
      <c r="D514" s="10">
        <v>205</v>
      </c>
      <c r="E514" s="10">
        <v>1</v>
      </c>
      <c r="F514" s="10">
        <v>1</v>
      </c>
      <c r="G514" s="49">
        <f t="shared" si="14"/>
        <v>4.8780487804878049E-3</v>
      </c>
      <c r="H514" s="5">
        <f t="shared" si="15"/>
        <v>4.8780487804878049E-3</v>
      </c>
      <c r="I514" s="4" t="s">
        <v>1698</v>
      </c>
    </row>
    <row r="515" spans="1:9" x14ac:dyDescent="0.25">
      <c r="A515" s="10">
        <v>639</v>
      </c>
      <c r="B515" s="10" t="s">
        <v>5</v>
      </c>
      <c r="C515" s="14" t="s">
        <v>7</v>
      </c>
      <c r="D515" s="10">
        <v>1405</v>
      </c>
      <c r="E515" s="10">
        <v>356</v>
      </c>
      <c r="F515" s="10">
        <v>7</v>
      </c>
      <c r="G515" s="49">
        <f t="shared" si="14"/>
        <v>0.25338078291814947</v>
      </c>
      <c r="H515" s="5">
        <f t="shared" si="15"/>
        <v>4.9822064056939501E-3</v>
      </c>
      <c r="I515" s="4" t="s">
        <v>1698</v>
      </c>
    </row>
    <row r="516" spans="1:9" x14ac:dyDescent="0.25">
      <c r="A516" s="10">
        <v>47</v>
      </c>
      <c r="B516" s="10" t="s">
        <v>89</v>
      </c>
      <c r="C516" s="14" t="s">
        <v>881</v>
      </c>
      <c r="D516" s="10">
        <v>401</v>
      </c>
      <c r="E516" s="10">
        <v>265</v>
      </c>
      <c r="F516" s="10">
        <v>2</v>
      </c>
      <c r="G516" s="49">
        <f t="shared" ref="G516:G579" si="16">E516/D516</f>
        <v>0.6608478802992519</v>
      </c>
      <c r="H516" s="5">
        <f t="shared" ref="H516:H579" si="17">F516/D516</f>
        <v>4.9875311720698253E-3</v>
      </c>
      <c r="I516" s="4" t="s">
        <v>1698</v>
      </c>
    </row>
    <row r="517" spans="1:9" x14ac:dyDescent="0.25">
      <c r="A517" s="10">
        <v>352</v>
      </c>
      <c r="B517" s="10" t="s">
        <v>164</v>
      </c>
      <c r="C517" s="14" t="s">
        <v>943</v>
      </c>
      <c r="D517" s="10">
        <v>401</v>
      </c>
      <c r="E517" s="10">
        <v>205</v>
      </c>
      <c r="F517" s="10">
        <v>2</v>
      </c>
      <c r="G517" s="49">
        <f t="shared" si="16"/>
        <v>0.51122194513715713</v>
      </c>
      <c r="H517" s="5">
        <f t="shared" si="17"/>
        <v>4.9875311720698253E-3</v>
      </c>
      <c r="I517" s="4" t="s">
        <v>1698</v>
      </c>
    </row>
    <row r="518" spans="1:9" x14ac:dyDescent="0.25">
      <c r="A518" s="10">
        <v>454</v>
      </c>
      <c r="B518" s="10" t="s">
        <v>268</v>
      </c>
      <c r="C518" s="14" t="s">
        <v>1027</v>
      </c>
      <c r="D518" s="10">
        <v>795</v>
      </c>
      <c r="E518" s="10">
        <v>488</v>
      </c>
      <c r="F518" s="10">
        <v>4</v>
      </c>
      <c r="G518" s="49">
        <f t="shared" si="16"/>
        <v>0.61383647798742136</v>
      </c>
      <c r="H518" s="5">
        <f t="shared" si="17"/>
        <v>5.0314465408805029E-3</v>
      </c>
      <c r="I518" s="4" t="s">
        <v>1698</v>
      </c>
    </row>
    <row r="519" spans="1:9" x14ac:dyDescent="0.25">
      <c r="A519" s="10">
        <v>4</v>
      </c>
      <c r="B519" s="10" t="s">
        <v>488</v>
      </c>
      <c r="C519" s="14" t="s">
        <v>1218</v>
      </c>
      <c r="D519" s="10">
        <v>391</v>
      </c>
      <c r="E519" s="10">
        <v>33</v>
      </c>
      <c r="F519" s="10">
        <v>2</v>
      </c>
      <c r="G519" s="49">
        <f t="shared" si="16"/>
        <v>8.4398976982097182E-2</v>
      </c>
      <c r="H519" s="5">
        <f t="shared" si="17"/>
        <v>5.1150895140664966E-3</v>
      </c>
      <c r="I519" s="4" t="s">
        <v>1698</v>
      </c>
    </row>
    <row r="520" spans="1:9" x14ac:dyDescent="0.25">
      <c r="A520" s="10">
        <v>63</v>
      </c>
      <c r="B520" s="10" t="s">
        <v>348</v>
      </c>
      <c r="C520" s="14" t="s">
        <v>1114</v>
      </c>
      <c r="D520" s="10">
        <v>553</v>
      </c>
      <c r="E520" s="10">
        <v>2</v>
      </c>
      <c r="F520" s="10">
        <v>3</v>
      </c>
      <c r="G520" s="49">
        <f t="shared" si="16"/>
        <v>3.616636528028933E-3</v>
      </c>
      <c r="H520" s="5">
        <f t="shared" si="17"/>
        <v>5.4249547920433997E-3</v>
      </c>
      <c r="I520" s="4" t="s">
        <v>1698</v>
      </c>
    </row>
    <row r="521" spans="1:9" x14ac:dyDescent="0.25">
      <c r="A521" s="10">
        <v>406</v>
      </c>
      <c r="B521" s="10" t="s">
        <v>254</v>
      </c>
      <c r="C521" s="14" t="s">
        <v>998</v>
      </c>
      <c r="D521" s="10">
        <v>184</v>
      </c>
      <c r="E521" s="10">
        <v>2</v>
      </c>
      <c r="F521" s="10">
        <v>1</v>
      </c>
      <c r="G521" s="49">
        <f t="shared" si="16"/>
        <v>1.0869565217391304E-2</v>
      </c>
      <c r="H521" s="5">
        <f t="shared" si="17"/>
        <v>5.434782608695652E-3</v>
      </c>
      <c r="I521" s="4" t="s">
        <v>1698</v>
      </c>
    </row>
    <row r="522" spans="1:9" x14ac:dyDescent="0.25">
      <c r="A522" s="10">
        <v>272</v>
      </c>
      <c r="B522" s="10" t="s">
        <v>633</v>
      </c>
      <c r="C522" s="14" t="s">
        <v>1307</v>
      </c>
      <c r="D522" s="10">
        <v>899</v>
      </c>
      <c r="E522" s="10">
        <v>640</v>
      </c>
      <c r="F522" s="10">
        <v>5</v>
      </c>
      <c r="G522" s="49">
        <f t="shared" si="16"/>
        <v>0.71190211345939935</v>
      </c>
      <c r="H522" s="5">
        <f t="shared" si="17"/>
        <v>5.5617352614015575E-3</v>
      </c>
      <c r="I522" s="4" t="s">
        <v>1698</v>
      </c>
    </row>
    <row r="523" spans="1:9" x14ac:dyDescent="0.25">
      <c r="A523" s="10">
        <v>23</v>
      </c>
      <c r="B523" s="10" t="s">
        <v>488</v>
      </c>
      <c r="C523" s="14" t="s">
        <v>1207</v>
      </c>
      <c r="D523" s="10">
        <v>680</v>
      </c>
      <c r="E523" s="10">
        <v>341</v>
      </c>
      <c r="F523" s="10">
        <v>4</v>
      </c>
      <c r="G523" s="49">
        <f t="shared" si="16"/>
        <v>0.50147058823529411</v>
      </c>
      <c r="H523" s="5">
        <f t="shared" si="17"/>
        <v>5.8823529411764705E-3</v>
      </c>
      <c r="I523" s="4" t="s">
        <v>1698</v>
      </c>
    </row>
    <row r="524" spans="1:9" x14ac:dyDescent="0.25">
      <c r="A524" s="10">
        <v>307</v>
      </c>
      <c r="B524" s="10" t="s">
        <v>134</v>
      </c>
      <c r="C524" s="14" t="s">
        <v>926</v>
      </c>
      <c r="D524" s="10">
        <v>333</v>
      </c>
      <c r="E524" s="10">
        <v>2</v>
      </c>
      <c r="F524" s="10">
        <v>2</v>
      </c>
      <c r="G524" s="49">
        <f t="shared" si="16"/>
        <v>6.006006006006006E-3</v>
      </c>
      <c r="H524" s="5">
        <f t="shared" si="17"/>
        <v>6.006006006006006E-3</v>
      </c>
      <c r="I524" s="4" t="s">
        <v>1698</v>
      </c>
    </row>
    <row r="525" spans="1:9" x14ac:dyDescent="0.25">
      <c r="A525" s="10">
        <v>276</v>
      </c>
      <c r="B525" s="10" t="s">
        <v>633</v>
      </c>
      <c r="C525" s="14" t="s">
        <v>1311</v>
      </c>
      <c r="D525" s="10">
        <v>331</v>
      </c>
      <c r="E525" s="10">
        <v>5</v>
      </c>
      <c r="F525" s="10">
        <v>2</v>
      </c>
      <c r="G525" s="49">
        <f t="shared" si="16"/>
        <v>1.5105740181268883E-2</v>
      </c>
      <c r="H525" s="5">
        <f t="shared" si="17"/>
        <v>6.0422960725075529E-3</v>
      </c>
      <c r="I525" s="4" t="s">
        <v>1698</v>
      </c>
    </row>
    <row r="526" spans="1:9" x14ac:dyDescent="0.25">
      <c r="A526" s="10">
        <v>144</v>
      </c>
      <c r="B526" s="10" t="s">
        <v>547</v>
      </c>
      <c r="C526" s="14" t="s">
        <v>1258</v>
      </c>
      <c r="D526" s="10">
        <v>989</v>
      </c>
      <c r="E526" s="10">
        <v>331</v>
      </c>
      <c r="F526" s="10">
        <v>6</v>
      </c>
      <c r="G526" s="49">
        <f t="shared" si="16"/>
        <v>0.33468149646107181</v>
      </c>
      <c r="H526" s="5">
        <f t="shared" si="17"/>
        <v>6.0667340748230538E-3</v>
      </c>
      <c r="I526" s="4" t="s">
        <v>1698</v>
      </c>
    </row>
    <row r="527" spans="1:9" x14ac:dyDescent="0.25">
      <c r="A527" s="10">
        <v>103</v>
      </c>
      <c r="B527" s="10" t="s">
        <v>526</v>
      </c>
      <c r="C527" s="14" t="s">
        <v>1245</v>
      </c>
      <c r="D527" s="10">
        <v>1637</v>
      </c>
      <c r="E527" s="10">
        <v>895</v>
      </c>
      <c r="F527" s="10">
        <v>10</v>
      </c>
      <c r="G527" s="49">
        <f t="shared" si="16"/>
        <v>0.54673182651191199</v>
      </c>
      <c r="H527" s="5">
        <f t="shared" si="17"/>
        <v>6.1087354917532073E-3</v>
      </c>
      <c r="I527" s="4" t="s">
        <v>1698</v>
      </c>
    </row>
    <row r="528" spans="1:9" x14ac:dyDescent="0.25">
      <c r="A528" s="10">
        <v>177</v>
      </c>
      <c r="B528" s="10" t="s">
        <v>773</v>
      </c>
      <c r="C528" s="14" t="s">
        <v>1405</v>
      </c>
      <c r="D528" s="10">
        <v>2769</v>
      </c>
      <c r="E528" s="10">
        <v>116</v>
      </c>
      <c r="F528" s="10">
        <v>18</v>
      </c>
      <c r="G528" s="49">
        <f t="shared" si="16"/>
        <v>4.1892379920548936E-2</v>
      </c>
      <c r="H528" s="5">
        <f t="shared" si="17"/>
        <v>6.5005417118093175E-3</v>
      </c>
      <c r="I528" s="4" t="s">
        <v>1698</v>
      </c>
    </row>
    <row r="529" spans="1:9" x14ac:dyDescent="0.25">
      <c r="A529" s="10">
        <v>521</v>
      </c>
      <c r="B529" s="10" t="s">
        <v>17</v>
      </c>
      <c r="C529" s="14" t="s">
        <v>819</v>
      </c>
      <c r="D529" s="10">
        <v>307</v>
      </c>
      <c r="E529" s="10">
        <v>212</v>
      </c>
      <c r="F529" s="10">
        <v>2</v>
      </c>
      <c r="G529" s="49">
        <f t="shared" si="16"/>
        <v>0.69055374592833874</v>
      </c>
      <c r="H529" s="5">
        <f t="shared" si="17"/>
        <v>6.5146579804560263E-3</v>
      </c>
      <c r="I529" s="4" t="s">
        <v>1698</v>
      </c>
    </row>
    <row r="530" spans="1:9" x14ac:dyDescent="0.25">
      <c r="A530" s="10">
        <v>348</v>
      </c>
      <c r="B530" s="10" t="s">
        <v>164</v>
      </c>
      <c r="C530" s="14" t="s">
        <v>941</v>
      </c>
      <c r="D530" s="10">
        <v>605</v>
      </c>
      <c r="E530" s="10">
        <v>474</v>
      </c>
      <c r="F530" s="10">
        <v>4</v>
      </c>
      <c r="G530" s="49">
        <f t="shared" si="16"/>
        <v>0.78347107438016528</v>
      </c>
      <c r="H530" s="5">
        <f t="shared" si="17"/>
        <v>6.6115702479338841E-3</v>
      </c>
      <c r="I530" s="4" t="s">
        <v>1704</v>
      </c>
    </row>
    <row r="531" spans="1:9" x14ac:dyDescent="0.25">
      <c r="A531" s="10">
        <v>546</v>
      </c>
      <c r="B531" s="10" t="s">
        <v>387</v>
      </c>
      <c r="C531" s="14" t="s">
        <v>1139</v>
      </c>
      <c r="D531" s="10">
        <v>434</v>
      </c>
      <c r="E531" s="10">
        <v>266</v>
      </c>
      <c r="F531" s="10">
        <v>3</v>
      </c>
      <c r="G531" s="49">
        <f t="shared" si="16"/>
        <v>0.61290322580645162</v>
      </c>
      <c r="H531" s="5">
        <f t="shared" si="17"/>
        <v>6.9124423963133645E-3</v>
      </c>
      <c r="I531" s="4" t="s">
        <v>1698</v>
      </c>
    </row>
    <row r="532" spans="1:9" x14ac:dyDescent="0.25">
      <c r="A532" s="10">
        <v>423</v>
      </c>
      <c r="B532" s="10" t="s">
        <v>437</v>
      </c>
      <c r="C532" s="14" t="s">
        <v>1167</v>
      </c>
      <c r="D532" s="10">
        <v>578</v>
      </c>
      <c r="E532" s="10">
        <v>307</v>
      </c>
      <c r="F532" s="10">
        <v>4</v>
      </c>
      <c r="G532" s="49">
        <f t="shared" si="16"/>
        <v>0.53114186851211076</v>
      </c>
      <c r="H532" s="5">
        <f t="shared" si="17"/>
        <v>6.920415224913495E-3</v>
      </c>
      <c r="I532" s="4" t="s">
        <v>1698</v>
      </c>
    </row>
    <row r="533" spans="1:9" x14ac:dyDescent="0.25">
      <c r="A533" s="10">
        <v>439</v>
      </c>
      <c r="B533" s="10" t="s">
        <v>437</v>
      </c>
      <c r="C533" s="14" t="s">
        <v>1183</v>
      </c>
      <c r="D533" s="10">
        <v>288</v>
      </c>
      <c r="E533" s="10">
        <v>140</v>
      </c>
      <c r="F533" s="10">
        <v>2</v>
      </c>
      <c r="G533" s="49">
        <f t="shared" si="16"/>
        <v>0.4861111111111111</v>
      </c>
      <c r="H533" s="5">
        <f t="shared" si="17"/>
        <v>6.9444444444444441E-3</v>
      </c>
      <c r="I533" s="4" t="s">
        <v>1698</v>
      </c>
    </row>
    <row r="534" spans="1:9" x14ac:dyDescent="0.25">
      <c r="A534" s="10">
        <v>263</v>
      </c>
      <c r="B534" s="10" t="s">
        <v>633</v>
      </c>
      <c r="C534" s="14" t="s">
        <v>1303</v>
      </c>
      <c r="D534" s="10">
        <v>430</v>
      </c>
      <c r="E534" s="10">
        <v>2</v>
      </c>
      <c r="F534" s="10">
        <v>3</v>
      </c>
      <c r="G534" s="49">
        <f t="shared" si="16"/>
        <v>4.6511627906976744E-3</v>
      </c>
      <c r="H534" s="5">
        <f t="shared" si="17"/>
        <v>6.9767441860465115E-3</v>
      </c>
      <c r="I534" s="4" t="s">
        <v>1698</v>
      </c>
    </row>
    <row r="535" spans="1:9" x14ac:dyDescent="0.25">
      <c r="A535" s="10">
        <v>361</v>
      </c>
      <c r="B535" s="10" t="s">
        <v>190</v>
      </c>
      <c r="C535" s="14" t="s">
        <v>967</v>
      </c>
      <c r="D535" s="10">
        <v>425</v>
      </c>
      <c r="E535" s="10">
        <v>235</v>
      </c>
      <c r="F535" s="10">
        <v>3</v>
      </c>
      <c r="G535" s="49">
        <f t="shared" si="16"/>
        <v>0.55294117647058827</v>
      </c>
      <c r="H535" s="5">
        <f t="shared" si="17"/>
        <v>7.058823529411765E-3</v>
      </c>
      <c r="I535" s="4" t="s">
        <v>1698</v>
      </c>
    </row>
    <row r="536" spans="1:9" x14ac:dyDescent="0.25">
      <c r="A536" s="10">
        <v>81</v>
      </c>
      <c r="B536" s="10" t="s">
        <v>348</v>
      </c>
      <c r="C536" s="14" t="s">
        <v>1110</v>
      </c>
      <c r="D536" s="10">
        <v>813</v>
      </c>
      <c r="E536" s="10">
        <v>49</v>
      </c>
      <c r="F536" s="10">
        <v>6</v>
      </c>
      <c r="G536" s="49">
        <f t="shared" si="16"/>
        <v>6.0270602706027063E-2</v>
      </c>
      <c r="H536" s="5">
        <f t="shared" si="17"/>
        <v>7.3800738007380072E-3</v>
      </c>
      <c r="I536" s="4" t="s">
        <v>1698</v>
      </c>
    </row>
    <row r="537" spans="1:9" x14ac:dyDescent="0.25">
      <c r="A537" s="10">
        <v>178</v>
      </c>
      <c r="B537" s="10" t="s">
        <v>773</v>
      </c>
      <c r="C537" s="14" t="s">
        <v>1406</v>
      </c>
      <c r="D537" s="10">
        <v>945</v>
      </c>
      <c r="E537" s="10">
        <v>100</v>
      </c>
      <c r="F537" s="10">
        <v>7</v>
      </c>
      <c r="G537" s="49">
        <f t="shared" si="16"/>
        <v>0.10582010582010581</v>
      </c>
      <c r="H537" s="5">
        <f t="shared" si="17"/>
        <v>7.4074074074074077E-3</v>
      </c>
      <c r="I537" s="4" t="s">
        <v>1698</v>
      </c>
    </row>
    <row r="538" spans="1:9" x14ac:dyDescent="0.25">
      <c r="A538" s="10">
        <v>91</v>
      </c>
      <c r="B538" s="10" t="s">
        <v>348</v>
      </c>
      <c r="C538" s="14" t="s">
        <v>1099</v>
      </c>
      <c r="D538" s="10">
        <v>808</v>
      </c>
      <c r="E538" s="10">
        <v>6</v>
      </c>
      <c r="F538" s="10">
        <v>6</v>
      </c>
      <c r="G538" s="49">
        <f t="shared" si="16"/>
        <v>7.4257425742574254E-3</v>
      </c>
      <c r="H538" s="5">
        <f t="shared" si="17"/>
        <v>7.4257425742574254E-3</v>
      </c>
      <c r="I538" s="4" t="s">
        <v>1698</v>
      </c>
    </row>
    <row r="539" spans="1:9" x14ac:dyDescent="0.25">
      <c r="A539" s="10">
        <v>440</v>
      </c>
      <c r="B539" s="10" t="s">
        <v>437</v>
      </c>
      <c r="C539" s="14" t="s">
        <v>1178</v>
      </c>
      <c r="D539" s="10">
        <v>645</v>
      </c>
      <c r="E539" s="10">
        <v>22</v>
      </c>
      <c r="F539" s="10">
        <v>5</v>
      </c>
      <c r="G539" s="49">
        <f t="shared" si="16"/>
        <v>3.4108527131782945E-2</v>
      </c>
      <c r="H539" s="5">
        <f t="shared" si="17"/>
        <v>7.7519379844961239E-3</v>
      </c>
      <c r="I539" s="4" t="s">
        <v>1698</v>
      </c>
    </row>
    <row r="540" spans="1:9" x14ac:dyDescent="0.25">
      <c r="A540" s="10">
        <v>556</v>
      </c>
      <c r="B540" s="10" t="s">
        <v>387</v>
      </c>
      <c r="C540" s="14" t="s">
        <v>1137</v>
      </c>
      <c r="D540" s="10">
        <v>515</v>
      </c>
      <c r="E540" s="10">
        <v>384</v>
      </c>
      <c r="F540" s="10">
        <v>4</v>
      </c>
      <c r="G540" s="49">
        <f t="shared" si="16"/>
        <v>0.74563106796116507</v>
      </c>
      <c r="H540" s="5">
        <f t="shared" si="17"/>
        <v>7.7669902912621356E-3</v>
      </c>
      <c r="I540" s="4" t="s">
        <v>1701</v>
      </c>
    </row>
    <row r="541" spans="1:9" x14ac:dyDescent="0.25">
      <c r="A541" s="10">
        <v>576</v>
      </c>
      <c r="B541" s="10" t="s">
        <v>407</v>
      </c>
      <c r="C541" s="14" t="s">
        <v>1149</v>
      </c>
      <c r="D541" s="10">
        <v>901</v>
      </c>
      <c r="E541" s="10">
        <v>542</v>
      </c>
      <c r="F541" s="10">
        <v>7</v>
      </c>
      <c r="G541" s="49">
        <f t="shared" si="16"/>
        <v>0.60155382907880128</v>
      </c>
      <c r="H541" s="5">
        <f t="shared" si="17"/>
        <v>7.7691453940066596E-3</v>
      </c>
      <c r="I541" s="4" t="s">
        <v>1698</v>
      </c>
    </row>
    <row r="542" spans="1:9" x14ac:dyDescent="0.25">
      <c r="A542" s="10">
        <v>532</v>
      </c>
      <c r="B542" s="10" t="s">
        <v>760</v>
      </c>
      <c r="C542" s="14" t="s">
        <v>1395</v>
      </c>
      <c r="D542" s="10">
        <v>889</v>
      </c>
      <c r="E542" s="10">
        <v>186</v>
      </c>
      <c r="F542" s="10">
        <v>7</v>
      </c>
      <c r="G542" s="49">
        <f t="shared" si="16"/>
        <v>0.20922384701912261</v>
      </c>
      <c r="H542" s="5">
        <f t="shared" si="17"/>
        <v>7.874015748031496E-3</v>
      </c>
      <c r="I542" s="4" t="s">
        <v>1698</v>
      </c>
    </row>
    <row r="543" spans="1:9" x14ac:dyDescent="0.25">
      <c r="A543" s="10">
        <v>114</v>
      </c>
      <c r="B543" s="10" t="s">
        <v>61</v>
      </c>
      <c r="C543" s="14" t="s">
        <v>858</v>
      </c>
      <c r="D543" s="10">
        <v>1107</v>
      </c>
      <c r="E543" s="10">
        <v>229</v>
      </c>
      <c r="F543" s="10">
        <v>9</v>
      </c>
      <c r="G543" s="49">
        <f t="shared" si="16"/>
        <v>0.2068654019873532</v>
      </c>
      <c r="H543" s="5">
        <f t="shared" si="17"/>
        <v>8.130081300813009E-3</v>
      </c>
      <c r="I543" s="4" t="s">
        <v>1698</v>
      </c>
    </row>
    <row r="544" spans="1:9" x14ac:dyDescent="0.25">
      <c r="A544" s="10">
        <v>264</v>
      </c>
      <c r="B544" s="10" t="s">
        <v>633</v>
      </c>
      <c r="C544" s="14" t="s">
        <v>1318</v>
      </c>
      <c r="D544" s="10">
        <v>369</v>
      </c>
      <c r="E544" s="10">
        <v>44</v>
      </c>
      <c r="F544" s="10">
        <v>3</v>
      </c>
      <c r="G544" s="49">
        <f t="shared" si="16"/>
        <v>0.11924119241192412</v>
      </c>
      <c r="H544" s="5">
        <f t="shared" si="17"/>
        <v>8.130081300813009E-3</v>
      </c>
      <c r="I544" s="4" t="s">
        <v>1698</v>
      </c>
    </row>
    <row r="545" spans="1:9" x14ac:dyDescent="0.25">
      <c r="A545" s="10">
        <v>463</v>
      </c>
      <c r="B545" s="10" t="s">
        <v>46</v>
      </c>
      <c r="C545" s="14" t="s">
        <v>835</v>
      </c>
      <c r="D545" s="10">
        <v>364</v>
      </c>
      <c r="E545" s="10">
        <v>109</v>
      </c>
      <c r="F545" s="10">
        <v>3</v>
      </c>
      <c r="G545" s="49">
        <f t="shared" si="16"/>
        <v>0.29945054945054944</v>
      </c>
      <c r="H545" s="5">
        <f t="shared" si="17"/>
        <v>8.241758241758242E-3</v>
      </c>
      <c r="I545" s="4" t="s">
        <v>1698</v>
      </c>
    </row>
    <row r="546" spans="1:9" x14ac:dyDescent="0.25">
      <c r="A546" s="10">
        <v>574</v>
      </c>
      <c r="B546" s="10" t="s">
        <v>407</v>
      </c>
      <c r="C546" s="14" t="s">
        <v>1160</v>
      </c>
      <c r="D546" s="10">
        <v>478</v>
      </c>
      <c r="E546" s="10">
        <v>37</v>
      </c>
      <c r="F546" s="10">
        <v>4</v>
      </c>
      <c r="G546" s="49">
        <f t="shared" si="16"/>
        <v>7.7405857740585768E-2</v>
      </c>
      <c r="H546" s="5">
        <f t="shared" si="17"/>
        <v>8.368200836820083E-3</v>
      </c>
      <c r="I546" s="4" t="s">
        <v>1698</v>
      </c>
    </row>
    <row r="547" spans="1:9" x14ac:dyDescent="0.25">
      <c r="A547" s="10">
        <v>554</v>
      </c>
      <c r="B547" s="10" t="s">
        <v>387</v>
      </c>
      <c r="C547" s="14" t="s">
        <v>1124</v>
      </c>
      <c r="D547" s="10">
        <v>812</v>
      </c>
      <c r="E547" s="10">
        <v>501</v>
      </c>
      <c r="F547" s="10">
        <v>7</v>
      </c>
      <c r="G547" s="49">
        <f t="shared" si="16"/>
        <v>0.61699507389162567</v>
      </c>
      <c r="H547" s="5">
        <f t="shared" si="17"/>
        <v>8.6206896551724137E-3</v>
      </c>
      <c r="I547" s="4" t="s">
        <v>1698</v>
      </c>
    </row>
    <row r="548" spans="1:9" x14ac:dyDescent="0.25">
      <c r="A548" s="10">
        <v>142</v>
      </c>
      <c r="B548" s="10" t="s">
        <v>547</v>
      </c>
      <c r="C548" s="14" t="s">
        <v>1249</v>
      </c>
      <c r="D548" s="10">
        <v>1385</v>
      </c>
      <c r="E548" s="10">
        <v>687</v>
      </c>
      <c r="F548" s="10">
        <v>12</v>
      </c>
      <c r="G548" s="49">
        <f t="shared" si="16"/>
        <v>0.49602888086642599</v>
      </c>
      <c r="H548" s="5">
        <f t="shared" si="17"/>
        <v>8.6642599277978339E-3</v>
      </c>
      <c r="I548" s="4" t="s">
        <v>1698</v>
      </c>
    </row>
    <row r="549" spans="1:9" x14ac:dyDescent="0.25">
      <c r="A549" s="10">
        <v>388</v>
      </c>
      <c r="B549" s="10" t="s">
        <v>217</v>
      </c>
      <c r="C549" s="14" t="s">
        <v>991</v>
      </c>
      <c r="D549" s="10">
        <v>454</v>
      </c>
      <c r="E549" s="10">
        <v>0</v>
      </c>
      <c r="F549" s="10">
        <v>4</v>
      </c>
      <c r="G549" s="49">
        <f t="shared" si="16"/>
        <v>0</v>
      </c>
      <c r="H549" s="5">
        <f t="shared" si="17"/>
        <v>8.8105726872246704E-3</v>
      </c>
      <c r="I549" s="4" t="s">
        <v>1698</v>
      </c>
    </row>
    <row r="550" spans="1:9" x14ac:dyDescent="0.25">
      <c r="A550" s="10">
        <v>443</v>
      </c>
      <c r="B550" s="10" t="s">
        <v>437</v>
      </c>
      <c r="C550" s="14" t="s">
        <v>1175</v>
      </c>
      <c r="D550" s="10">
        <v>449</v>
      </c>
      <c r="E550" s="10">
        <v>188</v>
      </c>
      <c r="F550" s="10">
        <v>4</v>
      </c>
      <c r="G550" s="49">
        <f t="shared" si="16"/>
        <v>0.41870824053452116</v>
      </c>
      <c r="H550" s="5">
        <f t="shared" si="17"/>
        <v>8.9086859688195987E-3</v>
      </c>
      <c r="I550" s="4" t="s">
        <v>1701</v>
      </c>
    </row>
    <row r="551" spans="1:9" x14ac:dyDescent="0.25">
      <c r="A551" s="10">
        <v>547</v>
      </c>
      <c r="B551" s="10" t="s">
        <v>387</v>
      </c>
      <c r="C551" s="14" t="s">
        <v>1133</v>
      </c>
      <c r="D551" s="10">
        <v>660</v>
      </c>
      <c r="E551" s="10">
        <v>508</v>
      </c>
      <c r="F551" s="10">
        <v>6</v>
      </c>
      <c r="G551" s="49">
        <f t="shared" si="16"/>
        <v>0.76969696969696966</v>
      </c>
      <c r="H551" s="5">
        <f t="shared" si="17"/>
        <v>9.0909090909090905E-3</v>
      </c>
      <c r="I551" s="4" t="s">
        <v>1698</v>
      </c>
    </row>
    <row r="552" spans="1:9" x14ac:dyDescent="0.25">
      <c r="A552" s="10">
        <v>334</v>
      </c>
      <c r="B552" s="10" t="s">
        <v>164</v>
      </c>
      <c r="C552" s="14" t="s">
        <v>945</v>
      </c>
      <c r="D552" s="10">
        <v>109</v>
      </c>
      <c r="E552" s="10">
        <v>4</v>
      </c>
      <c r="F552" s="10">
        <v>1</v>
      </c>
      <c r="G552" s="49">
        <f t="shared" si="16"/>
        <v>3.669724770642202E-2</v>
      </c>
      <c r="H552" s="5">
        <f t="shared" si="17"/>
        <v>9.1743119266055051E-3</v>
      </c>
      <c r="I552" s="4" t="s">
        <v>1699</v>
      </c>
    </row>
    <row r="553" spans="1:9" x14ac:dyDescent="0.25">
      <c r="A553" s="10">
        <v>420</v>
      </c>
      <c r="B553" s="10" t="s">
        <v>254</v>
      </c>
      <c r="C553" s="14" t="s">
        <v>1009</v>
      </c>
      <c r="D553" s="10">
        <v>309</v>
      </c>
      <c r="E553" s="10">
        <v>177</v>
      </c>
      <c r="F553" s="10">
        <v>3</v>
      </c>
      <c r="G553" s="49">
        <f t="shared" si="16"/>
        <v>0.57281553398058249</v>
      </c>
      <c r="H553" s="5">
        <f t="shared" si="17"/>
        <v>9.7087378640776691E-3</v>
      </c>
      <c r="I553" s="4" t="s">
        <v>1698</v>
      </c>
    </row>
    <row r="554" spans="1:9" x14ac:dyDescent="0.25">
      <c r="A554" s="10">
        <v>222</v>
      </c>
      <c r="B554" s="10" t="s">
        <v>605</v>
      </c>
      <c r="C554" s="14" t="s">
        <v>1294</v>
      </c>
      <c r="D554" s="10">
        <v>1298</v>
      </c>
      <c r="E554" s="10">
        <v>807</v>
      </c>
      <c r="F554" s="10">
        <v>13</v>
      </c>
      <c r="G554" s="49">
        <f t="shared" si="16"/>
        <v>0.6217257318952234</v>
      </c>
      <c r="H554" s="5">
        <f t="shared" si="17"/>
        <v>1.0015408320493066E-2</v>
      </c>
      <c r="I554" s="4" t="s">
        <v>1701</v>
      </c>
    </row>
    <row r="555" spans="1:9" x14ac:dyDescent="0.25">
      <c r="A555" s="10">
        <v>664</v>
      </c>
      <c r="B555" s="10" t="s">
        <v>5</v>
      </c>
      <c r="C555" s="14" t="s">
        <v>802</v>
      </c>
      <c r="D555" s="10">
        <v>297</v>
      </c>
      <c r="E555" s="10">
        <v>16</v>
      </c>
      <c r="F555" s="10">
        <v>3</v>
      </c>
      <c r="G555" s="49">
        <f t="shared" si="16"/>
        <v>5.387205387205387E-2</v>
      </c>
      <c r="H555" s="5">
        <f t="shared" si="17"/>
        <v>1.0101010101010102E-2</v>
      </c>
      <c r="I555" s="4" t="s">
        <v>1698</v>
      </c>
    </row>
    <row r="556" spans="1:9" x14ac:dyDescent="0.25">
      <c r="A556" s="10">
        <v>28</v>
      </c>
      <c r="B556" s="10" t="s">
        <v>488</v>
      </c>
      <c r="C556" s="14" t="s">
        <v>1223</v>
      </c>
      <c r="D556" s="10">
        <v>888</v>
      </c>
      <c r="E556" s="10">
        <v>607</v>
      </c>
      <c r="F556" s="10">
        <v>9</v>
      </c>
      <c r="G556" s="49">
        <f t="shared" si="16"/>
        <v>0.68355855855855852</v>
      </c>
      <c r="H556" s="5">
        <f t="shared" si="17"/>
        <v>1.0135135135135136E-2</v>
      </c>
      <c r="I556" s="4" t="s">
        <v>1698</v>
      </c>
    </row>
    <row r="557" spans="1:9" x14ac:dyDescent="0.25">
      <c r="A557" s="10">
        <v>620</v>
      </c>
      <c r="B557" s="10" t="s">
        <v>317</v>
      </c>
      <c r="C557" s="14" t="s">
        <v>1072</v>
      </c>
      <c r="D557" s="10">
        <v>290</v>
      </c>
      <c r="E557" s="10">
        <v>198</v>
      </c>
      <c r="F557" s="10">
        <v>3</v>
      </c>
      <c r="G557" s="49">
        <f t="shared" si="16"/>
        <v>0.6827586206896552</v>
      </c>
      <c r="H557" s="5">
        <f t="shared" si="17"/>
        <v>1.0344827586206896E-2</v>
      </c>
      <c r="I557" s="4" t="s">
        <v>1698</v>
      </c>
    </row>
    <row r="558" spans="1:9" x14ac:dyDescent="0.25">
      <c r="A558" s="10">
        <v>279</v>
      </c>
      <c r="B558" s="10" t="s">
        <v>633</v>
      </c>
      <c r="C558" s="14" t="s">
        <v>1314</v>
      </c>
      <c r="D558" s="10">
        <v>382</v>
      </c>
      <c r="E558" s="10">
        <v>248</v>
      </c>
      <c r="F558" s="10">
        <v>4</v>
      </c>
      <c r="G558" s="49">
        <f t="shared" si="16"/>
        <v>0.64921465968586389</v>
      </c>
      <c r="H558" s="5">
        <f t="shared" si="17"/>
        <v>1.0471204188481676E-2</v>
      </c>
      <c r="I558" s="4" t="s">
        <v>1698</v>
      </c>
    </row>
    <row r="559" spans="1:9" x14ac:dyDescent="0.25">
      <c r="A559" s="10">
        <v>225</v>
      </c>
      <c r="B559" s="10" t="s">
        <v>605</v>
      </c>
      <c r="C559" s="14" t="s">
        <v>1283</v>
      </c>
      <c r="D559" s="10">
        <v>448</v>
      </c>
      <c r="E559" s="10">
        <v>272</v>
      </c>
      <c r="F559" s="10">
        <v>5</v>
      </c>
      <c r="G559" s="49">
        <f t="shared" si="16"/>
        <v>0.6071428571428571</v>
      </c>
      <c r="H559" s="5">
        <f t="shared" si="17"/>
        <v>1.1160714285714286E-2</v>
      </c>
      <c r="I559" s="4" t="s">
        <v>1698</v>
      </c>
    </row>
    <row r="560" spans="1:9" x14ac:dyDescent="0.25">
      <c r="A560" s="10">
        <v>228</v>
      </c>
      <c r="B560" s="10" t="s">
        <v>605</v>
      </c>
      <c r="C560" s="14" t="s">
        <v>1299</v>
      </c>
      <c r="D560" s="10">
        <v>353</v>
      </c>
      <c r="E560" s="10">
        <v>195</v>
      </c>
      <c r="F560" s="10">
        <v>4</v>
      </c>
      <c r="G560" s="49">
        <f t="shared" si="16"/>
        <v>0.55240793201133143</v>
      </c>
      <c r="H560" s="5">
        <f t="shared" si="17"/>
        <v>1.1331444759206799E-2</v>
      </c>
      <c r="I560" s="4" t="s">
        <v>1698</v>
      </c>
    </row>
    <row r="561" spans="1:9" x14ac:dyDescent="0.25">
      <c r="A561" s="10">
        <v>544</v>
      </c>
      <c r="B561" s="10" t="s">
        <v>387</v>
      </c>
      <c r="C561" s="14" t="s">
        <v>1136</v>
      </c>
      <c r="D561" s="10">
        <v>1119</v>
      </c>
      <c r="E561" s="10">
        <v>801</v>
      </c>
      <c r="F561" s="10">
        <v>13</v>
      </c>
      <c r="G561" s="49">
        <f t="shared" si="16"/>
        <v>0.71581769436997322</v>
      </c>
      <c r="H561" s="5">
        <f t="shared" si="17"/>
        <v>1.161751563896336E-2</v>
      </c>
      <c r="I561" s="4" t="s">
        <v>1698</v>
      </c>
    </row>
    <row r="562" spans="1:9" x14ac:dyDescent="0.25">
      <c r="A562" s="10">
        <v>515</v>
      </c>
      <c r="B562" s="10" t="s">
        <v>17</v>
      </c>
      <c r="C562" s="14" t="s">
        <v>814</v>
      </c>
      <c r="D562" s="10">
        <v>429</v>
      </c>
      <c r="E562" s="10">
        <v>235</v>
      </c>
      <c r="F562" s="10">
        <v>5</v>
      </c>
      <c r="G562" s="49">
        <f t="shared" si="16"/>
        <v>0.54778554778554778</v>
      </c>
      <c r="H562" s="5">
        <f t="shared" si="17"/>
        <v>1.1655011655011656E-2</v>
      </c>
      <c r="I562" s="4" t="s">
        <v>1698</v>
      </c>
    </row>
    <row r="563" spans="1:9" x14ac:dyDescent="0.25">
      <c r="A563" s="10">
        <v>294</v>
      </c>
      <c r="B563" s="10" t="s">
        <v>108</v>
      </c>
      <c r="C563" s="14" t="s">
        <v>896</v>
      </c>
      <c r="D563" s="10">
        <v>2741</v>
      </c>
      <c r="E563" s="10">
        <v>1377</v>
      </c>
      <c r="F563" s="10">
        <v>33</v>
      </c>
      <c r="G563" s="49">
        <f t="shared" si="16"/>
        <v>0.50237139730025537</v>
      </c>
      <c r="H563" s="5">
        <f t="shared" si="17"/>
        <v>1.2039401678219628E-2</v>
      </c>
      <c r="I563" s="4" t="s">
        <v>1698</v>
      </c>
    </row>
    <row r="564" spans="1:9" x14ac:dyDescent="0.25">
      <c r="A564" s="10">
        <v>335</v>
      </c>
      <c r="B564" s="10" t="s">
        <v>164</v>
      </c>
      <c r="C564" s="14" t="s">
        <v>946</v>
      </c>
      <c r="D564" s="10">
        <v>328</v>
      </c>
      <c r="E564" s="10">
        <v>153</v>
      </c>
      <c r="F564" s="10">
        <v>4</v>
      </c>
      <c r="G564" s="49">
        <f t="shared" si="16"/>
        <v>0.46646341463414637</v>
      </c>
      <c r="H564" s="5">
        <f t="shared" si="17"/>
        <v>1.2195121951219513E-2</v>
      </c>
      <c r="I564" s="4" t="s">
        <v>1698</v>
      </c>
    </row>
    <row r="565" spans="1:9" x14ac:dyDescent="0.25">
      <c r="A565" s="10">
        <v>147</v>
      </c>
      <c r="B565" s="10" t="s">
        <v>547</v>
      </c>
      <c r="C565" s="14" t="s">
        <v>1257</v>
      </c>
      <c r="D565" s="10">
        <v>654</v>
      </c>
      <c r="E565" s="10">
        <v>261</v>
      </c>
      <c r="F565" s="10">
        <v>8</v>
      </c>
      <c r="G565" s="49">
        <f t="shared" si="16"/>
        <v>0.39908256880733944</v>
      </c>
      <c r="H565" s="5">
        <f t="shared" si="17"/>
        <v>1.2232415902140673E-2</v>
      </c>
      <c r="I565" s="4" t="s">
        <v>1698</v>
      </c>
    </row>
    <row r="566" spans="1:9" x14ac:dyDescent="0.25">
      <c r="A566" s="10">
        <v>273</v>
      </c>
      <c r="B566" s="10" t="s">
        <v>633</v>
      </c>
      <c r="C566" s="14" t="s">
        <v>1304</v>
      </c>
      <c r="D566" s="10">
        <v>327</v>
      </c>
      <c r="E566" s="10">
        <v>240</v>
      </c>
      <c r="F566" s="10">
        <v>4</v>
      </c>
      <c r="G566" s="49">
        <f t="shared" si="16"/>
        <v>0.73394495412844041</v>
      </c>
      <c r="H566" s="5">
        <f t="shared" si="17"/>
        <v>1.2232415902140673E-2</v>
      </c>
      <c r="I566" s="4" t="s">
        <v>1698</v>
      </c>
    </row>
    <row r="567" spans="1:9" x14ac:dyDescent="0.25">
      <c r="A567" s="10">
        <v>343</v>
      </c>
      <c r="B567" s="10" t="s">
        <v>164</v>
      </c>
      <c r="C567" s="14" t="s">
        <v>932</v>
      </c>
      <c r="D567" s="10">
        <v>571</v>
      </c>
      <c r="E567" s="10">
        <v>395</v>
      </c>
      <c r="F567" s="10">
        <v>7</v>
      </c>
      <c r="G567" s="49">
        <f t="shared" si="16"/>
        <v>0.69176882661996497</v>
      </c>
      <c r="H567" s="5">
        <f t="shared" si="17"/>
        <v>1.2259194395796848E-2</v>
      </c>
      <c r="I567" s="4" t="s">
        <v>1698</v>
      </c>
    </row>
    <row r="568" spans="1:9" x14ac:dyDescent="0.25">
      <c r="A568" s="10">
        <v>326</v>
      </c>
      <c r="B568" s="10" t="s">
        <v>134</v>
      </c>
      <c r="C568" s="14" t="s">
        <v>920</v>
      </c>
      <c r="D568" s="10">
        <v>567</v>
      </c>
      <c r="E568" s="10">
        <v>295</v>
      </c>
      <c r="F568" s="10">
        <v>7</v>
      </c>
      <c r="G568" s="49">
        <f t="shared" si="16"/>
        <v>0.52028218694885364</v>
      </c>
      <c r="H568" s="5">
        <f t="shared" si="17"/>
        <v>1.2345679012345678E-2</v>
      </c>
      <c r="I568" s="4" t="s">
        <v>1698</v>
      </c>
    </row>
    <row r="569" spans="1:9" x14ac:dyDescent="0.25">
      <c r="A569" s="10">
        <v>281</v>
      </c>
      <c r="B569" s="10" t="s">
        <v>633</v>
      </c>
      <c r="C569" s="14" t="s">
        <v>1312</v>
      </c>
      <c r="D569" s="10">
        <v>466</v>
      </c>
      <c r="E569" s="10">
        <v>344</v>
      </c>
      <c r="F569" s="10">
        <v>6</v>
      </c>
      <c r="G569" s="49">
        <f t="shared" si="16"/>
        <v>0.7381974248927039</v>
      </c>
      <c r="H569" s="5">
        <f t="shared" si="17"/>
        <v>1.2875536480686695E-2</v>
      </c>
      <c r="I569" s="4" t="s">
        <v>1698</v>
      </c>
    </row>
    <row r="570" spans="1:9" x14ac:dyDescent="0.25">
      <c r="A570" s="10">
        <v>128</v>
      </c>
      <c r="B570" s="10" t="s">
        <v>61</v>
      </c>
      <c r="C570" s="14" t="s">
        <v>867</v>
      </c>
      <c r="D570" s="10">
        <v>847</v>
      </c>
      <c r="E570" s="10">
        <v>510</v>
      </c>
      <c r="F570" s="10">
        <v>11</v>
      </c>
      <c r="G570" s="49">
        <f t="shared" si="16"/>
        <v>0.60212514757969304</v>
      </c>
      <c r="H570" s="5">
        <f t="shared" si="17"/>
        <v>1.2987012987012988E-2</v>
      </c>
      <c r="I570" s="4" t="s">
        <v>1698</v>
      </c>
    </row>
    <row r="571" spans="1:9" x14ac:dyDescent="0.25">
      <c r="A571" s="10">
        <v>572</v>
      </c>
      <c r="B571" s="10" t="s">
        <v>407</v>
      </c>
      <c r="C571" s="14" t="s">
        <v>1162</v>
      </c>
      <c r="D571" s="10">
        <v>440</v>
      </c>
      <c r="E571" s="10">
        <v>262</v>
      </c>
      <c r="F571" s="10">
        <v>6</v>
      </c>
      <c r="G571" s="49">
        <f t="shared" si="16"/>
        <v>0.59545454545454546</v>
      </c>
      <c r="H571" s="5">
        <f t="shared" si="17"/>
        <v>1.3636363636363636E-2</v>
      </c>
      <c r="I571" s="4" t="s">
        <v>1698</v>
      </c>
    </row>
    <row r="572" spans="1:9" x14ac:dyDescent="0.25">
      <c r="A572" s="10">
        <v>369</v>
      </c>
      <c r="B572" s="10" t="s">
        <v>190</v>
      </c>
      <c r="C572" s="14" t="s">
        <v>953</v>
      </c>
      <c r="D572" s="10">
        <v>1010</v>
      </c>
      <c r="E572" s="10">
        <v>614</v>
      </c>
      <c r="F572" s="10">
        <v>14</v>
      </c>
      <c r="G572" s="49">
        <f t="shared" si="16"/>
        <v>0.60792079207920791</v>
      </c>
      <c r="H572" s="5">
        <f t="shared" si="17"/>
        <v>1.3861386138613862E-2</v>
      </c>
      <c r="I572" s="4" t="s">
        <v>1698</v>
      </c>
    </row>
    <row r="573" spans="1:9" x14ac:dyDescent="0.25">
      <c r="A573" s="10">
        <v>581</v>
      </c>
      <c r="B573" s="10" t="s">
        <v>407</v>
      </c>
      <c r="C573" s="14" t="s">
        <v>1153</v>
      </c>
      <c r="D573" s="10">
        <v>1223</v>
      </c>
      <c r="E573" s="10">
        <v>189</v>
      </c>
      <c r="F573" s="10">
        <v>17</v>
      </c>
      <c r="G573" s="49">
        <f t="shared" si="16"/>
        <v>0.15453802125919869</v>
      </c>
      <c r="H573" s="5">
        <f t="shared" si="17"/>
        <v>1.3900245298446443E-2</v>
      </c>
      <c r="I573" s="4" t="s">
        <v>1698</v>
      </c>
    </row>
    <row r="574" spans="1:9" x14ac:dyDescent="0.25">
      <c r="A574" s="10">
        <v>519</v>
      </c>
      <c r="B574" s="10" t="s">
        <v>17</v>
      </c>
      <c r="C574" s="14" t="s">
        <v>828</v>
      </c>
      <c r="D574" s="10">
        <v>344</v>
      </c>
      <c r="E574" s="10">
        <v>162</v>
      </c>
      <c r="F574" s="10">
        <v>5</v>
      </c>
      <c r="G574" s="49">
        <f t="shared" si="16"/>
        <v>0.47093023255813954</v>
      </c>
      <c r="H574" s="5">
        <f t="shared" si="17"/>
        <v>1.4534883720930232E-2</v>
      </c>
      <c r="I574" s="4" t="s">
        <v>1701</v>
      </c>
    </row>
    <row r="575" spans="1:9" x14ac:dyDescent="0.25">
      <c r="A575" s="10">
        <v>162</v>
      </c>
      <c r="B575" s="10" t="s">
        <v>693</v>
      </c>
      <c r="C575" s="14" t="s">
        <v>1345</v>
      </c>
      <c r="D575" s="10">
        <v>1096</v>
      </c>
      <c r="E575" s="10">
        <v>570</v>
      </c>
      <c r="F575" s="10">
        <v>16</v>
      </c>
      <c r="G575" s="49">
        <f t="shared" si="16"/>
        <v>0.52007299270072993</v>
      </c>
      <c r="H575" s="5">
        <f t="shared" si="17"/>
        <v>1.4598540145985401E-2</v>
      </c>
      <c r="I575" s="4" t="s">
        <v>1698</v>
      </c>
    </row>
    <row r="576" spans="1:9" x14ac:dyDescent="0.25">
      <c r="A576" s="10">
        <v>431</v>
      </c>
      <c r="B576" s="10" t="s">
        <v>437</v>
      </c>
      <c r="C576" s="14" t="s">
        <v>1181</v>
      </c>
      <c r="D576" s="10">
        <v>561</v>
      </c>
      <c r="E576" s="10">
        <v>147</v>
      </c>
      <c r="F576" s="10">
        <v>9</v>
      </c>
      <c r="G576" s="49">
        <f t="shared" si="16"/>
        <v>0.26203208556149732</v>
      </c>
      <c r="H576" s="5">
        <f t="shared" si="17"/>
        <v>1.6042780748663103E-2</v>
      </c>
      <c r="I576" s="4" t="s">
        <v>1698</v>
      </c>
    </row>
    <row r="577" spans="1:9" x14ac:dyDescent="0.25">
      <c r="A577" s="10">
        <v>561</v>
      </c>
      <c r="B577" s="10" t="s">
        <v>407</v>
      </c>
      <c r="C577" s="14" t="s">
        <v>1154</v>
      </c>
      <c r="D577" s="10">
        <v>1512</v>
      </c>
      <c r="E577" s="10">
        <v>726</v>
      </c>
      <c r="F577" s="10">
        <v>25</v>
      </c>
      <c r="G577" s="49">
        <f t="shared" si="16"/>
        <v>0.48015873015873017</v>
      </c>
      <c r="H577" s="5">
        <f t="shared" si="17"/>
        <v>1.6534391534391533E-2</v>
      </c>
      <c r="I577" s="4" t="s">
        <v>1698</v>
      </c>
    </row>
    <row r="578" spans="1:9" x14ac:dyDescent="0.25">
      <c r="A578" s="10">
        <v>434</v>
      </c>
      <c r="B578" s="10" t="s">
        <v>437</v>
      </c>
      <c r="C578" s="14" t="s">
        <v>1185</v>
      </c>
      <c r="D578" s="10">
        <v>291</v>
      </c>
      <c r="E578" s="10">
        <v>114</v>
      </c>
      <c r="F578" s="10">
        <v>5</v>
      </c>
      <c r="G578" s="49">
        <f t="shared" si="16"/>
        <v>0.39175257731958762</v>
      </c>
      <c r="H578" s="5">
        <f t="shared" si="17"/>
        <v>1.7182130584192441E-2</v>
      </c>
      <c r="I578" s="4" t="s">
        <v>1698</v>
      </c>
    </row>
    <row r="579" spans="1:9" x14ac:dyDescent="0.25">
      <c r="A579" s="10">
        <v>231</v>
      </c>
      <c r="B579" s="10" t="s">
        <v>605</v>
      </c>
      <c r="C579" s="14" t="s">
        <v>1293</v>
      </c>
      <c r="D579" s="10">
        <v>1030</v>
      </c>
      <c r="E579" s="10">
        <v>623</v>
      </c>
      <c r="F579" s="10">
        <v>18</v>
      </c>
      <c r="G579" s="49">
        <f t="shared" si="16"/>
        <v>0.60485436893203881</v>
      </c>
      <c r="H579" s="5">
        <f t="shared" si="17"/>
        <v>1.7475728155339806E-2</v>
      </c>
      <c r="I579" s="4" t="s">
        <v>1698</v>
      </c>
    </row>
    <row r="580" spans="1:9" x14ac:dyDescent="0.25">
      <c r="A580" s="10">
        <v>537</v>
      </c>
      <c r="B580" s="10" t="s">
        <v>760</v>
      </c>
      <c r="C580" s="14" t="s">
        <v>1398</v>
      </c>
      <c r="D580" s="10">
        <v>335</v>
      </c>
      <c r="E580" s="10">
        <v>101</v>
      </c>
      <c r="F580" s="10">
        <v>6</v>
      </c>
      <c r="G580" s="49">
        <f t="shared" ref="G580:G643" si="18">E580/D580</f>
        <v>0.30149253731343284</v>
      </c>
      <c r="H580" s="5">
        <f t="shared" ref="H580:H643" si="19">F580/D580</f>
        <v>1.7910447761194031E-2</v>
      </c>
      <c r="I580" s="4" t="s">
        <v>1700</v>
      </c>
    </row>
    <row r="581" spans="1:9" x14ac:dyDescent="0.25">
      <c r="A581" s="10">
        <v>151</v>
      </c>
      <c r="B581" s="10" t="s">
        <v>547</v>
      </c>
      <c r="C581" s="14" t="s">
        <v>1247</v>
      </c>
      <c r="D581" s="10">
        <v>215</v>
      </c>
      <c r="E581" s="10">
        <v>2</v>
      </c>
      <c r="F581" s="10">
        <v>4</v>
      </c>
      <c r="G581" s="49">
        <f t="shared" si="18"/>
        <v>9.3023255813953487E-3</v>
      </c>
      <c r="H581" s="5">
        <f t="shared" si="19"/>
        <v>1.8604651162790697E-2</v>
      </c>
      <c r="I581" s="4" t="s">
        <v>1698</v>
      </c>
    </row>
    <row r="582" spans="1:9" x14ac:dyDescent="0.25">
      <c r="A582" s="10">
        <v>460</v>
      </c>
      <c r="B582" s="10" t="s">
        <v>268</v>
      </c>
      <c r="C582" s="14" t="s">
        <v>1011</v>
      </c>
      <c r="D582" s="10">
        <v>687</v>
      </c>
      <c r="E582" s="10">
        <v>192</v>
      </c>
      <c r="F582" s="10">
        <v>13</v>
      </c>
      <c r="G582" s="49">
        <f t="shared" si="18"/>
        <v>0.27947598253275108</v>
      </c>
      <c r="H582" s="5">
        <f t="shared" si="19"/>
        <v>1.8922852983988356E-2</v>
      </c>
      <c r="I582" s="4" t="s">
        <v>1698</v>
      </c>
    </row>
    <row r="583" spans="1:9" x14ac:dyDescent="0.25">
      <c r="A583" s="10">
        <v>429</v>
      </c>
      <c r="B583" s="10" t="s">
        <v>437</v>
      </c>
      <c r="C583" s="14" t="s">
        <v>1172</v>
      </c>
      <c r="D583" s="10">
        <v>157</v>
      </c>
      <c r="E583" s="10">
        <v>88</v>
      </c>
      <c r="F583" s="10">
        <v>3</v>
      </c>
      <c r="G583" s="49">
        <f t="shared" si="18"/>
        <v>0.56050955414012738</v>
      </c>
      <c r="H583" s="5">
        <f t="shared" si="19"/>
        <v>1.9108280254777069E-2</v>
      </c>
      <c r="I583" s="4" t="s">
        <v>1698</v>
      </c>
    </row>
    <row r="584" spans="1:9" x14ac:dyDescent="0.25">
      <c r="A584" s="10">
        <v>318</v>
      </c>
      <c r="B584" s="10" t="s">
        <v>134</v>
      </c>
      <c r="C584" s="14" t="s">
        <v>905</v>
      </c>
      <c r="D584" s="10">
        <v>672</v>
      </c>
      <c r="E584" s="10">
        <v>419</v>
      </c>
      <c r="F584" s="10">
        <v>14</v>
      </c>
      <c r="G584" s="49">
        <f t="shared" si="18"/>
        <v>0.62351190476190477</v>
      </c>
      <c r="H584" s="5">
        <f t="shared" si="19"/>
        <v>2.0833333333333332E-2</v>
      </c>
      <c r="I584" s="4" t="s">
        <v>1698</v>
      </c>
    </row>
    <row r="585" spans="1:9" x14ac:dyDescent="0.25">
      <c r="A585" s="10">
        <v>362</v>
      </c>
      <c r="B585" s="10" t="s">
        <v>190</v>
      </c>
      <c r="C585" s="14" t="s">
        <v>966</v>
      </c>
      <c r="D585" s="10">
        <v>515</v>
      </c>
      <c r="E585" s="10">
        <v>343</v>
      </c>
      <c r="F585" s="10">
        <v>11</v>
      </c>
      <c r="G585" s="49">
        <f t="shared" si="18"/>
        <v>0.66601941747572813</v>
      </c>
      <c r="H585" s="5">
        <f t="shared" si="19"/>
        <v>2.1359223300970873E-2</v>
      </c>
      <c r="I585" s="4" t="s">
        <v>1698</v>
      </c>
    </row>
    <row r="586" spans="1:9" x14ac:dyDescent="0.25">
      <c r="A586" s="10">
        <v>332</v>
      </c>
      <c r="B586" s="10" t="s">
        <v>164</v>
      </c>
      <c r="C586" s="14" t="s">
        <v>942</v>
      </c>
      <c r="D586" s="10">
        <v>484</v>
      </c>
      <c r="E586" s="10">
        <v>296</v>
      </c>
      <c r="F586" s="10">
        <v>11</v>
      </c>
      <c r="G586" s="49">
        <f t="shared" si="18"/>
        <v>0.61157024793388426</v>
      </c>
      <c r="H586" s="5">
        <f t="shared" si="19"/>
        <v>2.2727272727272728E-2</v>
      </c>
      <c r="I586" s="4" t="s">
        <v>1701</v>
      </c>
    </row>
    <row r="587" spans="1:9" x14ac:dyDescent="0.25">
      <c r="A587" s="10">
        <v>229</v>
      </c>
      <c r="B587" s="10" t="s">
        <v>605</v>
      </c>
      <c r="C587" s="14" t="s">
        <v>1292</v>
      </c>
      <c r="D587" s="10">
        <v>567</v>
      </c>
      <c r="E587" s="10">
        <v>281</v>
      </c>
      <c r="F587" s="10">
        <v>13</v>
      </c>
      <c r="G587" s="49">
        <f t="shared" si="18"/>
        <v>0.49559082892416223</v>
      </c>
      <c r="H587" s="5">
        <f t="shared" si="19"/>
        <v>2.292768959435626E-2</v>
      </c>
      <c r="I587" s="4" t="s">
        <v>1698</v>
      </c>
    </row>
    <row r="588" spans="1:9" x14ac:dyDescent="0.25">
      <c r="A588" s="10">
        <v>359</v>
      </c>
      <c r="B588" s="10" t="s">
        <v>190</v>
      </c>
      <c r="C588" s="14" t="s">
        <v>964</v>
      </c>
      <c r="D588" s="10">
        <v>848</v>
      </c>
      <c r="E588" s="10">
        <v>358</v>
      </c>
      <c r="F588" s="10">
        <v>20</v>
      </c>
      <c r="G588" s="49">
        <f t="shared" si="18"/>
        <v>0.42216981132075471</v>
      </c>
      <c r="H588" s="5">
        <f t="shared" si="19"/>
        <v>2.358490566037736E-2</v>
      </c>
      <c r="I588" s="4" t="s">
        <v>1698</v>
      </c>
    </row>
    <row r="589" spans="1:9" x14ac:dyDescent="0.25">
      <c r="A589" s="10">
        <v>56</v>
      </c>
      <c r="B589" s="10" t="s">
        <v>89</v>
      </c>
      <c r="C589" s="14" t="s">
        <v>877</v>
      </c>
      <c r="D589" s="10">
        <v>662</v>
      </c>
      <c r="E589" s="10">
        <v>360</v>
      </c>
      <c r="F589" s="10">
        <v>16</v>
      </c>
      <c r="G589" s="49">
        <f t="shared" si="18"/>
        <v>0.54380664652567978</v>
      </c>
      <c r="H589" s="5">
        <f t="shared" si="19"/>
        <v>2.4169184290030211E-2</v>
      </c>
      <c r="I589" s="4" t="s">
        <v>1698</v>
      </c>
    </row>
    <row r="590" spans="1:9" x14ac:dyDescent="0.25">
      <c r="A590" s="10">
        <v>77</v>
      </c>
      <c r="B590" s="10" t="s">
        <v>348</v>
      </c>
      <c r="C590" s="14" t="s">
        <v>1123</v>
      </c>
      <c r="D590" s="10">
        <v>372</v>
      </c>
      <c r="E590" s="10">
        <v>2</v>
      </c>
      <c r="F590" s="10">
        <v>9</v>
      </c>
      <c r="G590" s="49">
        <f t="shared" si="18"/>
        <v>5.3763440860215058E-3</v>
      </c>
      <c r="H590" s="5">
        <f t="shared" si="19"/>
        <v>2.4193548387096774E-2</v>
      </c>
      <c r="I590" s="4" t="s">
        <v>1698</v>
      </c>
    </row>
    <row r="591" spans="1:9" x14ac:dyDescent="0.25">
      <c r="A591" s="10">
        <v>333</v>
      </c>
      <c r="B591" s="10" t="s">
        <v>164</v>
      </c>
      <c r="C591" s="14" t="s">
        <v>938</v>
      </c>
      <c r="D591" s="10">
        <v>363</v>
      </c>
      <c r="E591" s="10">
        <v>167</v>
      </c>
      <c r="F591" s="10">
        <v>9</v>
      </c>
      <c r="G591" s="49">
        <f t="shared" si="18"/>
        <v>0.46005509641873277</v>
      </c>
      <c r="H591" s="5">
        <f t="shared" si="19"/>
        <v>2.4793388429752067E-2</v>
      </c>
      <c r="I591" s="4" t="s">
        <v>1701</v>
      </c>
    </row>
    <row r="592" spans="1:9" x14ac:dyDescent="0.25">
      <c r="A592" s="10">
        <v>383</v>
      </c>
      <c r="B592" s="10" t="s">
        <v>217</v>
      </c>
      <c r="C592" s="14" t="s">
        <v>989</v>
      </c>
      <c r="D592" s="10">
        <v>1011</v>
      </c>
      <c r="E592" s="10">
        <v>693</v>
      </c>
      <c r="F592" s="10">
        <v>27</v>
      </c>
      <c r="G592" s="49">
        <f t="shared" si="18"/>
        <v>0.68545994065281901</v>
      </c>
      <c r="H592" s="5">
        <f t="shared" si="19"/>
        <v>2.6706231454005934E-2</v>
      </c>
      <c r="I592" s="4" t="s">
        <v>1698</v>
      </c>
    </row>
    <row r="593" spans="1:9" x14ac:dyDescent="0.25">
      <c r="A593" s="10">
        <v>111</v>
      </c>
      <c r="B593" s="10" t="s">
        <v>61</v>
      </c>
      <c r="C593" s="14" t="s">
        <v>852</v>
      </c>
      <c r="D593" s="10">
        <v>782</v>
      </c>
      <c r="E593" s="10">
        <v>585</v>
      </c>
      <c r="F593" s="10">
        <v>21</v>
      </c>
      <c r="G593" s="49">
        <f t="shared" si="18"/>
        <v>0.74808184143222511</v>
      </c>
      <c r="H593" s="5">
        <f t="shared" si="19"/>
        <v>2.6854219948849106E-2</v>
      </c>
      <c r="I593" s="4" t="s">
        <v>1698</v>
      </c>
    </row>
    <row r="594" spans="1:9" x14ac:dyDescent="0.25">
      <c r="A594" s="10">
        <v>9</v>
      </c>
      <c r="B594" s="10" t="s">
        <v>488</v>
      </c>
      <c r="C594" s="14" t="s">
        <v>1208</v>
      </c>
      <c r="D594" s="10">
        <v>403</v>
      </c>
      <c r="E594" s="10">
        <v>308</v>
      </c>
      <c r="F594" s="10">
        <v>11</v>
      </c>
      <c r="G594" s="49">
        <f t="shared" si="18"/>
        <v>0.76426799007444168</v>
      </c>
      <c r="H594" s="5">
        <f t="shared" si="19"/>
        <v>2.729528535980149E-2</v>
      </c>
      <c r="I594" s="4" t="s">
        <v>1698</v>
      </c>
    </row>
    <row r="595" spans="1:9" x14ac:dyDescent="0.25">
      <c r="A595" s="10">
        <v>518</v>
      </c>
      <c r="B595" s="10" t="s">
        <v>17</v>
      </c>
      <c r="C595" s="14" t="s">
        <v>825</v>
      </c>
      <c r="D595" s="10">
        <v>861</v>
      </c>
      <c r="E595" s="10">
        <v>699</v>
      </c>
      <c r="F595" s="10">
        <v>24</v>
      </c>
      <c r="G595" s="49">
        <f t="shared" si="18"/>
        <v>0.81184668989547037</v>
      </c>
      <c r="H595" s="5">
        <f t="shared" si="19"/>
        <v>2.7874564459930314E-2</v>
      </c>
      <c r="I595" s="4" t="s">
        <v>1698</v>
      </c>
    </row>
    <row r="596" spans="1:9" x14ac:dyDescent="0.25">
      <c r="A596" s="10">
        <v>280</v>
      </c>
      <c r="B596" s="10" t="s">
        <v>633</v>
      </c>
      <c r="C596" s="14" t="s">
        <v>1315</v>
      </c>
      <c r="D596" s="10">
        <v>603</v>
      </c>
      <c r="E596" s="10">
        <v>42</v>
      </c>
      <c r="F596" s="10">
        <v>17</v>
      </c>
      <c r="G596" s="49">
        <f t="shared" si="18"/>
        <v>6.965174129353234E-2</v>
      </c>
      <c r="H596" s="5">
        <f t="shared" si="19"/>
        <v>2.8192371475953566E-2</v>
      </c>
      <c r="I596" s="4" t="s">
        <v>1698</v>
      </c>
    </row>
    <row r="597" spans="1:9" x14ac:dyDescent="0.25">
      <c r="A597" s="10">
        <v>113</v>
      </c>
      <c r="B597" s="10" t="s">
        <v>61</v>
      </c>
      <c r="C597" s="14" t="s">
        <v>862</v>
      </c>
      <c r="D597" s="10">
        <v>1169</v>
      </c>
      <c r="E597" s="10">
        <v>785</v>
      </c>
      <c r="F597" s="10">
        <v>34</v>
      </c>
      <c r="G597" s="49">
        <f t="shared" si="18"/>
        <v>0.67151411462788713</v>
      </c>
      <c r="H597" s="5">
        <f t="shared" si="19"/>
        <v>2.9084687767322499E-2</v>
      </c>
      <c r="I597" s="4" t="s">
        <v>1698</v>
      </c>
    </row>
    <row r="598" spans="1:9" x14ac:dyDescent="0.25">
      <c r="A598" s="10">
        <v>438</v>
      </c>
      <c r="B598" s="10" t="s">
        <v>437</v>
      </c>
      <c r="C598" s="14" t="s">
        <v>1182</v>
      </c>
      <c r="D598" s="10">
        <v>297</v>
      </c>
      <c r="E598" s="10">
        <v>207</v>
      </c>
      <c r="F598" s="10">
        <v>10</v>
      </c>
      <c r="G598" s="49">
        <f t="shared" si="18"/>
        <v>0.69696969696969702</v>
      </c>
      <c r="H598" s="5">
        <f t="shared" si="19"/>
        <v>3.3670033670033669E-2</v>
      </c>
      <c r="I598" s="4" t="s">
        <v>1698</v>
      </c>
    </row>
    <row r="599" spans="1:9" x14ac:dyDescent="0.25">
      <c r="A599" s="10">
        <v>48</v>
      </c>
      <c r="B599" s="10" t="s">
        <v>89</v>
      </c>
      <c r="C599" s="14" t="s">
        <v>874</v>
      </c>
      <c r="D599" s="10">
        <v>1204</v>
      </c>
      <c r="E599" s="10">
        <v>319</v>
      </c>
      <c r="F599" s="10">
        <v>41</v>
      </c>
      <c r="G599" s="49">
        <f t="shared" si="18"/>
        <v>0.2649501661129568</v>
      </c>
      <c r="H599" s="5">
        <f t="shared" si="19"/>
        <v>3.4053156146179403E-2</v>
      </c>
      <c r="I599" s="4" t="s">
        <v>1698</v>
      </c>
    </row>
    <row r="600" spans="1:9" x14ac:dyDescent="0.25">
      <c r="A600" s="10">
        <v>575</v>
      </c>
      <c r="B600" s="10" t="s">
        <v>407</v>
      </c>
      <c r="C600" s="14" t="s">
        <v>1147</v>
      </c>
      <c r="D600" s="10">
        <v>1405</v>
      </c>
      <c r="E600" s="10">
        <v>1000</v>
      </c>
      <c r="F600" s="10">
        <v>49</v>
      </c>
      <c r="G600" s="49">
        <f t="shared" si="18"/>
        <v>0.71174377224199292</v>
      </c>
      <c r="H600" s="5">
        <f t="shared" si="19"/>
        <v>3.4875444839857654E-2</v>
      </c>
      <c r="I600" s="4" t="s">
        <v>1698</v>
      </c>
    </row>
    <row r="601" spans="1:9" x14ac:dyDescent="0.25">
      <c r="A601" s="10">
        <v>66</v>
      </c>
      <c r="B601" s="10" t="s">
        <v>348</v>
      </c>
      <c r="C601" s="14" t="s">
        <v>1113</v>
      </c>
      <c r="D601" s="10">
        <v>473</v>
      </c>
      <c r="E601" s="10">
        <v>58</v>
      </c>
      <c r="F601" s="10">
        <v>17</v>
      </c>
      <c r="G601" s="49">
        <f t="shared" si="18"/>
        <v>0.1226215644820296</v>
      </c>
      <c r="H601" s="5">
        <f t="shared" si="19"/>
        <v>3.5940803382663845E-2</v>
      </c>
      <c r="I601" s="4" t="s">
        <v>1698</v>
      </c>
    </row>
    <row r="602" spans="1:9" x14ac:dyDescent="0.25">
      <c r="A602" s="10">
        <v>51</v>
      </c>
      <c r="B602" s="10" t="s">
        <v>89</v>
      </c>
      <c r="C602" s="14" t="s">
        <v>876</v>
      </c>
      <c r="D602" s="10">
        <v>527</v>
      </c>
      <c r="E602" s="10">
        <v>308</v>
      </c>
      <c r="F602" s="10">
        <v>19</v>
      </c>
      <c r="G602" s="49">
        <f t="shared" si="18"/>
        <v>0.58444022770398485</v>
      </c>
      <c r="H602" s="5">
        <f t="shared" si="19"/>
        <v>3.6053130929791274E-2</v>
      </c>
      <c r="I602" s="4" t="s">
        <v>1698</v>
      </c>
    </row>
    <row r="603" spans="1:9" x14ac:dyDescent="0.25">
      <c r="A603" s="10">
        <v>237</v>
      </c>
      <c r="B603" s="10" t="s">
        <v>605</v>
      </c>
      <c r="C603" s="14" t="s">
        <v>1297</v>
      </c>
      <c r="D603" s="10">
        <v>819</v>
      </c>
      <c r="E603" s="10">
        <v>538</v>
      </c>
      <c r="F603" s="10">
        <v>30</v>
      </c>
      <c r="G603" s="49">
        <f t="shared" si="18"/>
        <v>0.6568986568986569</v>
      </c>
      <c r="H603" s="5">
        <f t="shared" si="19"/>
        <v>3.6630036630036632E-2</v>
      </c>
      <c r="I603" s="4" t="s">
        <v>1698</v>
      </c>
    </row>
    <row r="604" spans="1:9" x14ac:dyDescent="0.25">
      <c r="A604" s="10">
        <v>449</v>
      </c>
      <c r="B604" s="10" t="s">
        <v>268</v>
      </c>
      <c r="C604" s="14" t="s">
        <v>1022</v>
      </c>
      <c r="D604" s="10">
        <v>918</v>
      </c>
      <c r="E604" s="10">
        <v>499</v>
      </c>
      <c r="F604" s="10">
        <v>35</v>
      </c>
      <c r="G604" s="49">
        <f t="shared" si="18"/>
        <v>0.54357298474945537</v>
      </c>
      <c r="H604" s="5">
        <f t="shared" si="19"/>
        <v>3.8126361655773419E-2</v>
      </c>
      <c r="I604" s="4" t="s">
        <v>1698</v>
      </c>
    </row>
    <row r="605" spans="1:9" x14ac:dyDescent="0.25">
      <c r="A605" s="10">
        <v>139</v>
      </c>
      <c r="B605" s="10" t="s">
        <v>547</v>
      </c>
      <c r="C605" s="14" t="s">
        <v>999</v>
      </c>
      <c r="D605" s="10">
        <v>1039</v>
      </c>
      <c r="E605" s="10">
        <v>647</v>
      </c>
      <c r="F605" s="10">
        <v>43</v>
      </c>
      <c r="G605" s="49">
        <f t="shared" si="18"/>
        <v>0.62271414821944182</v>
      </c>
      <c r="H605" s="5">
        <f t="shared" si="19"/>
        <v>4.138594802694899E-2</v>
      </c>
      <c r="I605" s="4" t="s">
        <v>1698</v>
      </c>
    </row>
    <row r="606" spans="1:9" x14ac:dyDescent="0.25">
      <c r="A606" s="10">
        <v>57</v>
      </c>
      <c r="B606" s="10" t="s">
        <v>89</v>
      </c>
      <c r="C606" s="14" t="s">
        <v>872</v>
      </c>
      <c r="D606" s="10">
        <v>462</v>
      </c>
      <c r="E606" s="10">
        <v>277</v>
      </c>
      <c r="F606" s="10">
        <v>20</v>
      </c>
      <c r="G606" s="49">
        <f t="shared" si="18"/>
        <v>0.59956709956709953</v>
      </c>
      <c r="H606" s="5">
        <f t="shared" si="19"/>
        <v>4.3290043290043288E-2</v>
      </c>
      <c r="I606" s="4" t="s">
        <v>1698</v>
      </c>
    </row>
    <row r="607" spans="1:9" x14ac:dyDescent="0.25">
      <c r="A607" s="10">
        <v>628</v>
      </c>
      <c r="B607" s="10" t="s">
        <v>317</v>
      </c>
      <c r="C607" s="14" t="s">
        <v>1067</v>
      </c>
      <c r="D607" s="10">
        <v>360</v>
      </c>
      <c r="E607" s="10">
        <v>17</v>
      </c>
      <c r="F607" s="10">
        <v>16</v>
      </c>
      <c r="G607" s="49">
        <f t="shared" si="18"/>
        <v>4.7222222222222221E-2</v>
      </c>
      <c r="H607" s="5">
        <f t="shared" si="19"/>
        <v>4.4444444444444446E-2</v>
      </c>
      <c r="I607" s="4" t="s">
        <v>1698</v>
      </c>
    </row>
    <row r="608" spans="1:9" x14ac:dyDescent="0.25">
      <c r="A608" s="10">
        <v>134</v>
      </c>
      <c r="B608" s="10" t="s">
        <v>61</v>
      </c>
      <c r="C608" s="14" t="s">
        <v>868</v>
      </c>
      <c r="D608" s="10">
        <v>576</v>
      </c>
      <c r="E608" s="10">
        <v>308</v>
      </c>
      <c r="F608" s="10">
        <v>26</v>
      </c>
      <c r="G608" s="49">
        <f t="shared" si="18"/>
        <v>0.53472222222222221</v>
      </c>
      <c r="H608" s="5">
        <f t="shared" si="19"/>
        <v>4.5138888888888888E-2</v>
      </c>
      <c r="I608" s="4" t="s">
        <v>1698</v>
      </c>
    </row>
    <row r="609" spans="1:9" x14ac:dyDescent="0.25">
      <c r="A609" s="10">
        <v>464</v>
      </c>
      <c r="B609" s="10" t="s">
        <v>46</v>
      </c>
      <c r="C609" s="14" t="s">
        <v>836</v>
      </c>
      <c r="D609" s="10">
        <v>932</v>
      </c>
      <c r="E609" s="10">
        <v>614</v>
      </c>
      <c r="F609" s="10">
        <v>43</v>
      </c>
      <c r="G609" s="49">
        <f t="shared" si="18"/>
        <v>0.65879828326180256</v>
      </c>
      <c r="H609" s="5">
        <f t="shared" si="19"/>
        <v>4.6137339055793994E-2</v>
      </c>
      <c r="I609" s="4" t="s">
        <v>1698</v>
      </c>
    </row>
    <row r="610" spans="1:9" x14ac:dyDescent="0.25">
      <c r="A610" s="10">
        <v>233</v>
      </c>
      <c r="B610" s="10" t="s">
        <v>605</v>
      </c>
      <c r="C610" s="14" t="s">
        <v>1288</v>
      </c>
      <c r="D610" s="10">
        <v>1622</v>
      </c>
      <c r="E610" s="10">
        <v>890</v>
      </c>
      <c r="F610" s="10">
        <v>75</v>
      </c>
      <c r="G610" s="49">
        <f t="shared" si="18"/>
        <v>0.54870530209617752</v>
      </c>
      <c r="H610" s="5">
        <f t="shared" si="19"/>
        <v>4.6239210850801481E-2</v>
      </c>
      <c r="I610" s="4" t="s">
        <v>1698</v>
      </c>
    </row>
    <row r="611" spans="1:9" x14ac:dyDescent="0.25">
      <c r="A611" s="10">
        <v>132</v>
      </c>
      <c r="B611" s="10" t="s">
        <v>61</v>
      </c>
      <c r="C611" s="14" t="s">
        <v>859</v>
      </c>
      <c r="D611" s="10">
        <v>752</v>
      </c>
      <c r="E611" s="10">
        <v>554</v>
      </c>
      <c r="F611" s="10">
        <v>35</v>
      </c>
      <c r="G611" s="49">
        <f t="shared" si="18"/>
        <v>0.73670212765957444</v>
      </c>
      <c r="H611" s="5">
        <f t="shared" si="19"/>
        <v>4.6542553191489359E-2</v>
      </c>
      <c r="I611" s="4" t="s">
        <v>1698</v>
      </c>
    </row>
    <row r="612" spans="1:9" x14ac:dyDescent="0.25">
      <c r="A612" s="10">
        <v>224</v>
      </c>
      <c r="B612" s="10" t="s">
        <v>605</v>
      </c>
      <c r="C612" s="14" t="s">
        <v>1707</v>
      </c>
      <c r="D612" s="10">
        <v>1736</v>
      </c>
      <c r="E612" s="10">
        <v>805</v>
      </c>
      <c r="F612" s="10">
        <v>81</v>
      </c>
      <c r="G612" s="49">
        <f t="shared" si="18"/>
        <v>0.46370967741935482</v>
      </c>
      <c r="H612" s="5">
        <f t="shared" si="19"/>
        <v>4.6658986175115207E-2</v>
      </c>
      <c r="I612" s="4" t="s">
        <v>1698</v>
      </c>
    </row>
    <row r="613" spans="1:9" x14ac:dyDescent="0.25">
      <c r="A613" s="10">
        <v>538</v>
      </c>
      <c r="B613" s="10" t="s">
        <v>760</v>
      </c>
      <c r="C613" s="14" t="s">
        <v>1400</v>
      </c>
      <c r="D613" s="10">
        <v>714</v>
      </c>
      <c r="E613" s="10">
        <v>247</v>
      </c>
      <c r="F613" s="10">
        <v>34</v>
      </c>
      <c r="G613" s="49">
        <f t="shared" si="18"/>
        <v>0.34593837535014005</v>
      </c>
      <c r="H613" s="5">
        <f t="shared" si="19"/>
        <v>4.7619047619047616E-2</v>
      </c>
      <c r="I613" s="4" t="s">
        <v>1701</v>
      </c>
    </row>
    <row r="614" spans="1:9" x14ac:dyDescent="0.25">
      <c r="A614" s="10">
        <v>522</v>
      </c>
      <c r="B614" s="10" t="s">
        <v>17</v>
      </c>
      <c r="C614" s="14" t="s">
        <v>818</v>
      </c>
      <c r="D614" s="10">
        <v>495</v>
      </c>
      <c r="E614" s="10">
        <v>338</v>
      </c>
      <c r="F614" s="10">
        <v>24</v>
      </c>
      <c r="G614" s="49">
        <f t="shared" si="18"/>
        <v>0.68282828282828278</v>
      </c>
      <c r="H614" s="5">
        <f t="shared" si="19"/>
        <v>4.8484848484848485E-2</v>
      </c>
      <c r="I614" s="4" t="s">
        <v>1698</v>
      </c>
    </row>
    <row r="615" spans="1:9" x14ac:dyDescent="0.25">
      <c r="A615" s="10">
        <v>314</v>
      </c>
      <c r="B615" s="10" t="s">
        <v>134</v>
      </c>
      <c r="C615" s="14" t="s">
        <v>898</v>
      </c>
      <c r="D615" s="10">
        <v>350</v>
      </c>
      <c r="E615" s="10">
        <v>123</v>
      </c>
      <c r="F615" s="10">
        <v>18</v>
      </c>
      <c r="G615" s="49">
        <f t="shared" si="18"/>
        <v>0.35142857142857142</v>
      </c>
      <c r="H615" s="5">
        <f t="shared" si="19"/>
        <v>5.1428571428571428E-2</v>
      </c>
      <c r="I615" s="4" t="s">
        <v>1698</v>
      </c>
    </row>
    <row r="616" spans="1:9" x14ac:dyDescent="0.25">
      <c r="A616" s="10">
        <v>75</v>
      </c>
      <c r="B616" s="10" t="s">
        <v>348</v>
      </c>
      <c r="C616" s="14" t="s">
        <v>1087</v>
      </c>
      <c r="D616" s="10">
        <v>984</v>
      </c>
      <c r="E616" s="10">
        <v>50</v>
      </c>
      <c r="F616" s="10">
        <v>51</v>
      </c>
      <c r="G616" s="49">
        <f t="shared" si="18"/>
        <v>5.08130081300813E-2</v>
      </c>
      <c r="H616" s="5">
        <f t="shared" si="19"/>
        <v>5.1829268292682924E-2</v>
      </c>
      <c r="I616" s="4" t="s">
        <v>1698</v>
      </c>
    </row>
    <row r="617" spans="1:9" x14ac:dyDescent="0.25">
      <c r="A617" s="10">
        <v>106</v>
      </c>
      <c r="B617" s="10" t="s">
        <v>526</v>
      </c>
      <c r="C617" s="14" t="s">
        <v>1241</v>
      </c>
      <c r="D617" s="10">
        <v>1448</v>
      </c>
      <c r="E617" s="10">
        <v>877</v>
      </c>
      <c r="F617" s="10">
        <v>78</v>
      </c>
      <c r="G617" s="49">
        <f t="shared" si="18"/>
        <v>0.60566298342541436</v>
      </c>
      <c r="H617" s="5">
        <f t="shared" si="19"/>
        <v>5.3867403314917128E-2</v>
      </c>
      <c r="I617" s="4" t="s">
        <v>1698</v>
      </c>
    </row>
    <row r="618" spans="1:9" x14ac:dyDescent="0.25">
      <c r="A618" s="10">
        <v>101</v>
      </c>
      <c r="B618" s="10" t="s">
        <v>526</v>
      </c>
      <c r="C618" s="14" t="s">
        <v>1240</v>
      </c>
      <c r="D618" s="10">
        <v>1328</v>
      </c>
      <c r="E618" s="10">
        <v>552</v>
      </c>
      <c r="F618" s="10">
        <v>72</v>
      </c>
      <c r="G618" s="49">
        <f t="shared" si="18"/>
        <v>0.41566265060240964</v>
      </c>
      <c r="H618" s="5">
        <f t="shared" si="19"/>
        <v>5.4216867469879519E-2</v>
      </c>
      <c r="I618" s="4" t="s">
        <v>1698</v>
      </c>
    </row>
    <row r="619" spans="1:9" x14ac:dyDescent="0.25">
      <c r="A619" s="10">
        <v>59</v>
      </c>
      <c r="B619" s="10" t="s">
        <v>89</v>
      </c>
      <c r="C619" s="14" t="s">
        <v>878</v>
      </c>
      <c r="D619" s="10">
        <v>1141</v>
      </c>
      <c r="E619" s="10">
        <v>727</v>
      </c>
      <c r="F619" s="10">
        <v>62</v>
      </c>
      <c r="G619" s="49">
        <f t="shared" si="18"/>
        <v>0.63716038562664334</v>
      </c>
      <c r="H619" s="5">
        <f t="shared" si="19"/>
        <v>5.4338299737072743E-2</v>
      </c>
      <c r="I619" s="4" t="s">
        <v>1698</v>
      </c>
    </row>
    <row r="620" spans="1:9" x14ac:dyDescent="0.25">
      <c r="A620" s="10">
        <v>53</v>
      </c>
      <c r="B620" s="10" t="s">
        <v>89</v>
      </c>
      <c r="C620" s="14" t="s">
        <v>873</v>
      </c>
      <c r="D620" s="10">
        <v>1202</v>
      </c>
      <c r="E620" s="10">
        <v>630</v>
      </c>
      <c r="F620" s="10">
        <v>68</v>
      </c>
      <c r="G620" s="49">
        <f t="shared" si="18"/>
        <v>0.52412645590682194</v>
      </c>
      <c r="H620" s="5">
        <f t="shared" si="19"/>
        <v>5.6572379367720464E-2</v>
      </c>
      <c r="I620" s="4" t="s">
        <v>1698</v>
      </c>
    </row>
    <row r="621" spans="1:9" x14ac:dyDescent="0.25">
      <c r="A621" s="10">
        <v>125</v>
      </c>
      <c r="B621" s="10" t="s">
        <v>61</v>
      </c>
      <c r="C621" s="14" t="s">
        <v>857</v>
      </c>
      <c r="D621" s="10">
        <v>703</v>
      </c>
      <c r="E621" s="10">
        <v>372</v>
      </c>
      <c r="F621" s="10">
        <v>41</v>
      </c>
      <c r="G621" s="49">
        <f t="shared" si="18"/>
        <v>0.52916073968705546</v>
      </c>
      <c r="H621" s="5">
        <f t="shared" si="19"/>
        <v>5.8321479374110953E-2</v>
      </c>
      <c r="I621" s="4" t="s">
        <v>1698</v>
      </c>
    </row>
    <row r="622" spans="1:9" x14ac:dyDescent="0.25">
      <c r="A622" s="10">
        <v>49</v>
      </c>
      <c r="B622" s="10" t="s">
        <v>89</v>
      </c>
      <c r="C622" s="14" t="s">
        <v>880</v>
      </c>
      <c r="D622" s="10">
        <v>1214</v>
      </c>
      <c r="E622" s="10">
        <v>862</v>
      </c>
      <c r="F622" s="10">
        <v>78</v>
      </c>
      <c r="G622" s="49">
        <f t="shared" si="18"/>
        <v>0.71004942339373966</v>
      </c>
      <c r="H622" s="5">
        <f t="shared" si="19"/>
        <v>6.4250411861614495E-2</v>
      </c>
      <c r="I622" s="4" t="s">
        <v>1698</v>
      </c>
    </row>
    <row r="623" spans="1:9" x14ac:dyDescent="0.25">
      <c r="A623" s="10">
        <v>46</v>
      </c>
      <c r="B623" s="10" t="s">
        <v>740</v>
      </c>
      <c r="C623" s="14" t="s">
        <v>1381</v>
      </c>
      <c r="D623" s="10">
        <v>832</v>
      </c>
      <c r="E623" s="10">
        <v>424</v>
      </c>
      <c r="F623" s="10">
        <v>55</v>
      </c>
      <c r="G623" s="49">
        <f t="shared" si="18"/>
        <v>0.50961538461538458</v>
      </c>
      <c r="H623" s="5">
        <f t="shared" si="19"/>
        <v>6.6105769230769232E-2</v>
      </c>
      <c r="I623" s="4" t="s">
        <v>1698</v>
      </c>
    </row>
    <row r="624" spans="1:9" x14ac:dyDescent="0.25">
      <c r="A624" s="10">
        <v>239</v>
      </c>
      <c r="B624" s="10" t="s">
        <v>605</v>
      </c>
      <c r="C624" s="14" t="s">
        <v>1290</v>
      </c>
      <c r="D624" s="10">
        <v>458</v>
      </c>
      <c r="E624" s="10">
        <v>286</v>
      </c>
      <c r="F624" s="10">
        <v>32</v>
      </c>
      <c r="G624" s="49">
        <f t="shared" si="18"/>
        <v>0.62445414847161573</v>
      </c>
      <c r="H624" s="5">
        <f t="shared" si="19"/>
        <v>6.9868995633187769E-2</v>
      </c>
      <c r="I624" s="4" t="s">
        <v>1698</v>
      </c>
    </row>
    <row r="625" spans="1:9" x14ac:dyDescent="0.25">
      <c r="A625" s="10">
        <v>624</v>
      </c>
      <c r="B625" s="10" t="s">
        <v>317</v>
      </c>
      <c r="C625" s="14" t="s">
        <v>1061</v>
      </c>
      <c r="D625" s="10">
        <v>350</v>
      </c>
      <c r="E625" s="10">
        <v>250</v>
      </c>
      <c r="F625" s="10">
        <v>25</v>
      </c>
      <c r="G625" s="49">
        <f t="shared" si="18"/>
        <v>0.7142857142857143</v>
      </c>
      <c r="H625" s="5">
        <f t="shared" si="19"/>
        <v>7.1428571428571425E-2</v>
      </c>
      <c r="I625" s="4" t="s">
        <v>1698</v>
      </c>
    </row>
    <row r="626" spans="1:9" x14ac:dyDescent="0.25">
      <c r="A626" s="10">
        <v>50</v>
      </c>
      <c r="B626" s="10" t="s">
        <v>89</v>
      </c>
      <c r="C626" s="14" t="s">
        <v>879</v>
      </c>
      <c r="D626" s="10">
        <v>1792</v>
      </c>
      <c r="E626" s="10">
        <v>1021</v>
      </c>
      <c r="F626" s="10">
        <v>134</v>
      </c>
      <c r="G626" s="49">
        <f t="shared" si="18"/>
        <v>0.5697544642857143</v>
      </c>
      <c r="H626" s="5">
        <f t="shared" si="19"/>
        <v>7.4776785714285712E-2</v>
      </c>
      <c r="I626" s="4" t="s">
        <v>1698</v>
      </c>
    </row>
    <row r="627" spans="1:9" x14ac:dyDescent="0.25">
      <c r="A627" s="10">
        <v>345</v>
      </c>
      <c r="B627" s="10" t="s">
        <v>164</v>
      </c>
      <c r="C627" s="14" t="s">
        <v>934</v>
      </c>
      <c r="D627" s="10">
        <v>118</v>
      </c>
      <c r="E627" s="10">
        <v>61</v>
      </c>
      <c r="F627" s="10">
        <v>9</v>
      </c>
      <c r="G627" s="49">
        <f t="shared" si="18"/>
        <v>0.51694915254237284</v>
      </c>
      <c r="H627" s="5">
        <f t="shared" si="19"/>
        <v>7.6271186440677971E-2</v>
      </c>
      <c r="I627" s="4" t="s">
        <v>1698</v>
      </c>
    </row>
    <row r="628" spans="1:9" x14ac:dyDescent="0.25">
      <c r="A628" s="10">
        <v>15</v>
      </c>
      <c r="B628" s="10" t="s">
        <v>488</v>
      </c>
      <c r="C628" s="14" t="s">
        <v>1220</v>
      </c>
      <c r="D628" s="10">
        <v>382</v>
      </c>
      <c r="E628" s="10">
        <v>313</v>
      </c>
      <c r="F628" s="10">
        <v>30</v>
      </c>
      <c r="G628" s="49">
        <f t="shared" si="18"/>
        <v>0.81937172774869105</v>
      </c>
      <c r="H628" s="5">
        <f t="shared" si="19"/>
        <v>7.8534031413612565E-2</v>
      </c>
      <c r="I628" s="4" t="s">
        <v>1698</v>
      </c>
    </row>
    <row r="629" spans="1:9" x14ac:dyDescent="0.25">
      <c r="A629" s="10">
        <v>472</v>
      </c>
      <c r="B629" s="10" t="s">
        <v>46</v>
      </c>
      <c r="C629" s="14" t="s">
        <v>838</v>
      </c>
      <c r="D629" s="10">
        <v>1264</v>
      </c>
      <c r="E629" s="10">
        <v>769</v>
      </c>
      <c r="F629" s="10">
        <v>114</v>
      </c>
      <c r="G629" s="49">
        <f t="shared" si="18"/>
        <v>0.60838607594936711</v>
      </c>
      <c r="H629" s="5">
        <f t="shared" si="19"/>
        <v>9.0189873417721514E-2</v>
      </c>
      <c r="I629" s="4" t="s">
        <v>1698</v>
      </c>
    </row>
    <row r="630" spans="1:9" x14ac:dyDescent="0.25">
      <c r="A630" s="10">
        <v>54</v>
      </c>
      <c r="B630" s="10" t="s">
        <v>89</v>
      </c>
      <c r="C630" s="14" t="s">
        <v>875</v>
      </c>
      <c r="D630" s="10">
        <v>1251</v>
      </c>
      <c r="E630" s="10">
        <v>868</v>
      </c>
      <c r="F630" s="10">
        <v>114</v>
      </c>
      <c r="G630" s="49">
        <f t="shared" si="18"/>
        <v>0.69384492406075138</v>
      </c>
      <c r="H630" s="5">
        <f t="shared" si="19"/>
        <v>9.1127098321342928E-2</v>
      </c>
      <c r="I630" s="4" t="s">
        <v>1698</v>
      </c>
    </row>
    <row r="631" spans="1:9" x14ac:dyDescent="0.25">
      <c r="A631" s="10">
        <v>150</v>
      </c>
      <c r="B631" s="10" t="s">
        <v>547</v>
      </c>
      <c r="C631" s="14" t="s">
        <v>1250</v>
      </c>
      <c r="D631" s="10">
        <v>870</v>
      </c>
      <c r="E631" s="10">
        <v>543</v>
      </c>
      <c r="F631" s="10">
        <v>87</v>
      </c>
      <c r="G631" s="49">
        <f t="shared" si="18"/>
        <v>0.62413793103448278</v>
      </c>
      <c r="H631" s="5">
        <f t="shared" si="19"/>
        <v>0.1</v>
      </c>
      <c r="I631" s="4" t="s">
        <v>1698</v>
      </c>
    </row>
    <row r="632" spans="1:9" x14ac:dyDescent="0.25">
      <c r="A632" s="10">
        <v>41</v>
      </c>
      <c r="B632" s="10" t="s">
        <v>740</v>
      </c>
      <c r="C632" s="14" t="s">
        <v>1390</v>
      </c>
      <c r="D632" s="10">
        <v>402</v>
      </c>
      <c r="E632" s="10">
        <v>221</v>
      </c>
      <c r="F632" s="10">
        <v>41</v>
      </c>
      <c r="G632" s="49">
        <f t="shared" si="18"/>
        <v>0.54975124378109452</v>
      </c>
      <c r="H632" s="5">
        <f t="shared" si="19"/>
        <v>0.10199004975124377</v>
      </c>
      <c r="I632" s="4" t="s">
        <v>1698</v>
      </c>
    </row>
    <row r="633" spans="1:9" x14ac:dyDescent="0.25">
      <c r="A633" s="10">
        <v>123</v>
      </c>
      <c r="B633" s="10" t="s">
        <v>61</v>
      </c>
      <c r="C633" s="14" t="s">
        <v>870</v>
      </c>
      <c r="D633" s="10">
        <v>568</v>
      </c>
      <c r="E633" s="10">
        <v>463</v>
      </c>
      <c r="F633" s="10">
        <v>58</v>
      </c>
      <c r="G633" s="49">
        <f t="shared" si="18"/>
        <v>0.8151408450704225</v>
      </c>
      <c r="H633" s="5">
        <f t="shared" si="19"/>
        <v>0.10211267605633803</v>
      </c>
      <c r="I633" s="4" t="s">
        <v>1698</v>
      </c>
    </row>
    <row r="634" spans="1:9" x14ac:dyDescent="0.25">
      <c r="A634" s="10">
        <v>110</v>
      </c>
      <c r="B634" s="10" t="s">
        <v>526</v>
      </c>
      <c r="C634" s="14" t="s">
        <v>1239</v>
      </c>
      <c r="D634" s="10">
        <v>2274</v>
      </c>
      <c r="E634" s="10">
        <v>1482</v>
      </c>
      <c r="F634" s="10">
        <v>234</v>
      </c>
      <c r="G634" s="49">
        <f t="shared" si="18"/>
        <v>0.65171503957783639</v>
      </c>
      <c r="H634" s="5">
        <f t="shared" si="19"/>
        <v>0.10290237467018469</v>
      </c>
      <c r="I634" s="4" t="s">
        <v>1698</v>
      </c>
    </row>
    <row r="635" spans="1:9" x14ac:dyDescent="0.25">
      <c r="A635" s="10">
        <v>20</v>
      </c>
      <c r="B635" s="10" t="s">
        <v>488</v>
      </c>
      <c r="C635" s="14" t="s">
        <v>1216</v>
      </c>
      <c r="D635" s="10">
        <v>280</v>
      </c>
      <c r="E635" s="10">
        <v>235</v>
      </c>
      <c r="F635" s="10">
        <v>30</v>
      </c>
      <c r="G635" s="49">
        <f t="shared" si="18"/>
        <v>0.8392857142857143</v>
      </c>
      <c r="H635" s="5">
        <f t="shared" si="19"/>
        <v>0.10714285714285714</v>
      </c>
      <c r="I635" s="4" t="s">
        <v>1698</v>
      </c>
    </row>
    <row r="636" spans="1:9" x14ac:dyDescent="0.25">
      <c r="A636" s="10">
        <v>469</v>
      </c>
      <c r="B636" s="10" t="s">
        <v>46</v>
      </c>
      <c r="C636" s="14" t="s">
        <v>844</v>
      </c>
      <c r="D636" s="10">
        <v>971</v>
      </c>
      <c r="E636" s="10">
        <v>630</v>
      </c>
      <c r="F636" s="10">
        <v>112</v>
      </c>
      <c r="G636" s="49">
        <f t="shared" si="18"/>
        <v>0.64881565396498453</v>
      </c>
      <c r="H636" s="5">
        <f t="shared" si="19"/>
        <v>0.11534500514933059</v>
      </c>
      <c r="I636" s="4" t="s">
        <v>1698</v>
      </c>
    </row>
    <row r="637" spans="1:9" x14ac:dyDescent="0.25">
      <c r="A637" s="10">
        <v>102</v>
      </c>
      <c r="B637" s="10" t="s">
        <v>526</v>
      </c>
      <c r="C637" s="14" t="s">
        <v>1242</v>
      </c>
      <c r="D637" s="10">
        <v>2511</v>
      </c>
      <c r="E637" s="10">
        <v>1606</v>
      </c>
      <c r="F637" s="10">
        <v>293</v>
      </c>
      <c r="G637" s="49">
        <f t="shared" si="18"/>
        <v>0.63958582238152129</v>
      </c>
      <c r="H637" s="5">
        <f t="shared" si="19"/>
        <v>0.11668657905217045</v>
      </c>
      <c r="I637" s="4" t="s">
        <v>1698</v>
      </c>
    </row>
    <row r="638" spans="1:9" x14ac:dyDescent="0.25">
      <c r="A638" s="10">
        <v>640</v>
      </c>
      <c r="B638" s="10" t="s">
        <v>5</v>
      </c>
      <c r="C638" s="14" t="s">
        <v>790</v>
      </c>
      <c r="D638" s="10">
        <v>2453</v>
      </c>
      <c r="E638" s="10">
        <v>866</v>
      </c>
      <c r="F638" s="10">
        <v>303</v>
      </c>
      <c r="G638" s="49">
        <f t="shared" si="18"/>
        <v>0.35303709743171624</v>
      </c>
      <c r="H638" s="5">
        <f t="shared" si="19"/>
        <v>0.12352221769262128</v>
      </c>
      <c r="I638" s="4" t="s">
        <v>1698</v>
      </c>
    </row>
    <row r="639" spans="1:9" x14ac:dyDescent="0.25">
      <c r="A639" s="10">
        <v>461</v>
      </c>
      <c r="B639" s="10" t="s">
        <v>46</v>
      </c>
      <c r="C639" s="14" t="s">
        <v>841</v>
      </c>
      <c r="D639" s="10">
        <v>890</v>
      </c>
      <c r="E639" s="10">
        <v>559</v>
      </c>
      <c r="F639" s="10">
        <v>111</v>
      </c>
      <c r="G639" s="49">
        <f t="shared" si="18"/>
        <v>0.62808988764044948</v>
      </c>
      <c r="H639" s="5">
        <f t="shared" si="19"/>
        <v>0.12471910112359551</v>
      </c>
      <c r="I639" s="4" t="s">
        <v>1698</v>
      </c>
    </row>
    <row r="640" spans="1:9" x14ac:dyDescent="0.25">
      <c r="A640" s="10">
        <v>512</v>
      </c>
      <c r="B640" s="10" t="s">
        <v>17</v>
      </c>
      <c r="C640" s="14" t="s">
        <v>815</v>
      </c>
      <c r="D640" s="10">
        <v>485</v>
      </c>
      <c r="E640" s="10">
        <v>254</v>
      </c>
      <c r="F640" s="10">
        <v>62</v>
      </c>
      <c r="G640" s="49">
        <f t="shared" si="18"/>
        <v>0.52371134020618559</v>
      </c>
      <c r="H640" s="5">
        <f t="shared" si="19"/>
        <v>0.12783505154639174</v>
      </c>
      <c r="I640" s="4" t="s">
        <v>1698</v>
      </c>
    </row>
    <row r="641" spans="1:9" x14ac:dyDescent="0.25">
      <c r="A641" s="10">
        <v>127</v>
      </c>
      <c r="B641" s="10" t="s">
        <v>61</v>
      </c>
      <c r="C641" s="14" t="s">
        <v>851</v>
      </c>
      <c r="D641" s="10">
        <v>411</v>
      </c>
      <c r="E641" s="10">
        <v>225</v>
      </c>
      <c r="F641" s="10">
        <v>54</v>
      </c>
      <c r="G641" s="49">
        <f t="shared" si="18"/>
        <v>0.54744525547445255</v>
      </c>
      <c r="H641" s="5">
        <f t="shared" si="19"/>
        <v>0.13138686131386862</v>
      </c>
      <c r="I641" s="4" t="s">
        <v>1698</v>
      </c>
    </row>
    <row r="642" spans="1:9" x14ac:dyDescent="0.25">
      <c r="A642" s="10">
        <v>126</v>
      </c>
      <c r="B642" s="10" t="s">
        <v>61</v>
      </c>
      <c r="C642" s="14" t="s">
        <v>855</v>
      </c>
      <c r="D642" s="10">
        <v>850</v>
      </c>
      <c r="E642" s="10">
        <v>540</v>
      </c>
      <c r="F642" s="10">
        <v>114</v>
      </c>
      <c r="G642" s="49">
        <f t="shared" si="18"/>
        <v>0.63529411764705879</v>
      </c>
      <c r="H642" s="5">
        <f t="shared" si="19"/>
        <v>0.13411764705882354</v>
      </c>
      <c r="I642" s="4" t="s">
        <v>1698</v>
      </c>
    </row>
    <row r="643" spans="1:9" x14ac:dyDescent="0.25">
      <c r="A643" s="10">
        <v>119</v>
      </c>
      <c r="B643" s="10" t="s">
        <v>61</v>
      </c>
      <c r="C643" s="14" t="s">
        <v>850</v>
      </c>
      <c r="D643" s="10">
        <v>602</v>
      </c>
      <c r="E643" s="10">
        <v>442</v>
      </c>
      <c r="F643" s="10">
        <v>83</v>
      </c>
      <c r="G643" s="49">
        <f t="shared" si="18"/>
        <v>0.73421926910299007</v>
      </c>
      <c r="H643" s="5">
        <f t="shared" si="19"/>
        <v>0.13787375415282391</v>
      </c>
      <c r="I643" s="4" t="s">
        <v>1698</v>
      </c>
    </row>
    <row r="644" spans="1:9" x14ac:dyDescent="0.25">
      <c r="A644" s="10">
        <v>136</v>
      </c>
      <c r="B644" s="10" t="s">
        <v>547</v>
      </c>
      <c r="C644" s="14" t="s">
        <v>1246</v>
      </c>
      <c r="D644" s="10">
        <v>574</v>
      </c>
      <c r="E644" s="10">
        <v>339</v>
      </c>
      <c r="F644" s="10">
        <v>80</v>
      </c>
      <c r="G644" s="49">
        <f t="shared" ref="G644:G665" si="20">E644/D644</f>
        <v>0.59059233449477355</v>
      </c>
      <c r="H644" s="5">
        <f t="shared" ref="H644:H665" si="21">F644/D644</f>
        <v>0.13937282229965156</v>
      </c>
      <c r="I644" s="4" t="s">
        <v>1698</v>
      </c>
    </row>
    <row r="645" spans="1:9" x14ac:dyDescent="0.25">
      <c r="A645" s="10">
        <v>124</v>
      </c>
      <c r="B645" s="10" t="s">
        <v>61</v>
      </c>
      <c r="C645" s="14" t="s">
        <v>864</v>
      </c>
      <c r="D645" s="10">
        <v>510</v>
      </c>
      <c r="E645" s="10">
        <v>310</v>
      </c>
      <c r="F645" s="10">
        <v>75</v>
      </c>
      <c r="G645" s="49">
        <f t="shared" si="20"/>
        <v>0.60784313725490191</v>
      </c>
      <c r="H645" s="5">
        <f t="shared" si="21"/>
        <v>0.14705882352941177</v>
      </c>
      <c r="I645" s="4" t="s">
        <v>1698</v>
      </c>
    </row>
    <row r="646" spans="1:9" x14ac:dyDescent="0.25">
      <c r="A646" s="10">
        <v>466</v>
      </c>
      <c r="B646" s="10" t="s">
        <v>46</v>
      </c>
      <c r="C646" s="14" t="s">
        <v>843</v>
      </c>
      <c r="D646" s="10">
        <v>943</v>
      </c>
      <c r="E646" s="10">
        <v>699</v>
      </c>
      <c r="F646" s="10">
        <v>160</v>
      </c>
      <c r="G646" s="49">
        <f t="shared" si="20"/>
        <v>0.74125132555673379</v>
      </c>
      <c r="H646" s="5">
        <f t="shared" si="21"/>
        <v>0.16967126193001061</v>
      </c>
      <c r="I646" s="4" t="s">
        <v>1698</v>
      </c>
    </row>
    <row r="647" spans="1:9" x14ac:dyDescent="0.25">
      <c r="A647" s="10">
        <v>121</v>
      </c>
      <c r="B647" s="10" t="s">
        <v>61</v>
      </c>
      <c r="C647" s="14" t="s">
        <v>866</v>
      </c>
      <c r="D647" s="10">
        <v>469</v>
      </c>
      <c r="E647" s="10">
        <v>305</v>
      </c>
      <c r="F647" s="10">
        <v>84</v>
      </c>
      <c r="G647" s="49">
        <f t="shared" si="20"/>
        <v>0.65031982942430699</v>
      </c>
      <c r="H647" s="5">
        <f t="shared" si="21"/>
        <v>0.17910447761194029</v>
      </c>
      <c r="I647" s="4" t="s">
        <v>1698</v>
      </c>
    </row>
    <row r="648" spans="1:9" x14ac:dyDescent="0.25">
      <c r="A648" s="10">
        <v>44</v>
      </c>
      <c r="B648" s="10" t="s">
        <v>740</v>
      </c>
      <c r="C648" s="14" t="s">
        <v>1380</v>
      </c>
      <c r="D648" s="10">
        <v>3599</v>
      </c>
      <c r="E648" s="10">
        <v>2152</v>
      </c>
      <c r="F648" s="10">
        <v>694</v>
      </c>
      <c r="G648" s="49">
        <f t="shared" si="20"/>
        <v>0.59794387329813836</v>
      </c>
      <c r="H648" s="5">
        <f t="shared" si="21"/>
        <v>0.1928313420394554</v>
      </c>
      <c r="I648" s="4" t="s">
        <v>1698</v>
      </c>
    </row>
    <row r="649" spans="1:9" x14ac:dyDescent="0.25">
      <c r="A649" s="10">
        <v>42</v>
      </c>
      <c r="B649" s="10" t="s">
        <v>740</v>
      </c>
      <c r="C649" s="14" t="s">
        <v>1386</v>
      </c>
      <c r="D649" s="10">
        <v>1617</v>
      </c>
      <c r="E649" s="10">
        <v>973</v>
      </c>
      <c r="F649" s="10">
        <v>329</v>
      </c>
      <c r="G649" s="49">
        <f t="shared" si="20"/>
        <v>0.60173160173160178</v>
      </c>
      <c r="H649" s="5">
        <f t="shared" si="21"/>
        <v>0.20346320346320346</v>
      </c>
      <c r="I649" s="4" t="s">
        <v>1698</v>
      </c>
    </row>
    <row r="650" spans="1:9" x14ac:dyDescent="0.25">
      <c r="A650" s="10">
        <v>131</v>
      </c>
      <c r="B650" s="10" t="s">
        <v>61</v>
      </c>
      <c r="C650" s="14" t="s">
        <v>860</v>
      </c>
      <c r="D650" s="10">
        <v>663</v>
      </c>
      <c r="E650" s="10">
        <v>497</v>
      </c>
      <c r="F650" s="10">
        <v>138</v>
      </c>
      <c r="G650" s="49">
        <f t="shared" si="20"/>
        <v>0.74962292609351433</v>
      </c>
      <c r="H650" s="5">
        <f t="shared" si="21"/>
        <v>0.20814479638009051</v>
      </c>
      <c r="I650" s="4" t="s">
        <v>1698</v>
      </c>
    </row>
    <row r="651" spans="1:9" x14ac:dyDescent="0.25">
      <c r="A651" s="10">
        <v>120</v>
      </c>
      <c r="B651" s="10" t="s">
        <v>61</v>
      </c>
      <c r="C651" s="14" t="s">
        <v>869</v>
      </c>
      <c r="D651" s="10">
        <v>365</v>
      </c>
      <c r="E651" s="10">
        <v>242</v>
      </c>
      <c r="F651" s="10">
        <v>78</v>
      </c>
      <c r="G651" s="49">
        <f t="shared" si="20"/>
        <v>0.66301369863013704</v>
      </c>
      <c r="H651" s="5">
        <f t="shared" si="21"/>
        <v>0.21369863013698631</v>
      </c>
      <c r="I651" s="4" t="s">
        <v>1698</v>
      </c>
    </row>
    <row r="652" spans="1:9" x14ac:dyDescent="0.25">
      <c r="A652" s="10">
        <v>116</v>
      </c>
      <c r="B652" s="10" t="s">
        <v>61</v>
      </c>
      <c r="C652" s="14" t="s">
        <v>854</v>
      </c>
      <c r="D652" s="10">
        <v>334</v>
      </c>
      <c r="E652" s="10">
        <v>233</v>
      </c>
      <c r="F652" s="10">
        <v>77</v>
      </c>
      <c r="G652" s="49">
        <f t="shared" si="20"/>
        <v>0.69760479041916168</v>
      </c>
      <c r="H652" s="5">
        <f t="shared" si="21"/>
        <v>0.23053892215568864</v>
      </c>
      <c r="I652" s="4" t="s">
        <v>1698</v>
      </c>
    </row>
    <row r="653" spans="1:9" x14ac:dyDescent="0.25">
      <c r="A653" s="10">
        <v>55</v>
      </c>
      <c r="B653" s="10" t="s">
        <v>89</v>
      </c>
      <c r="C653" s="14" t="s">
        <v>871</v>
      </c>
      <c r="D653" s="10">
        <v>1497</v>
      </c>
      <c r="E653" s="10">
        <v>1100</v>
      </c>
      <c r="F653" s="10">
        <v>349</v>
      </c>
      <c r="G653" s="49">
        <f t="shared" si="20"/>
        <v>0.73480293921175688</v>
      </c>
      <c r="H653" s="5">
        <f t="shared" si="21"/>
        <v>0.23313293253173012</v>
      </c>
      <c r="I653" s="4" t="s">
        <v>1698</v>
      </c>
    </row>
    <row r="654" spans="1:9" x14ac:dyDescent="0.25">
      <c r="A654" s="10">
        <v>122</v>
      </c>
      <c r="B654" s="10" t="s">
        <v>61</v>
      </c>
      <c r="C654" s="14" t="s">
        <v>849</v>
      </c>
      <c r="D654" s="10">
        <v>746</v>
      </c>
      <c r="E654" s="10">
        <v>542</v>
      </c>
      <c r="F654" s="10">
        <v>203</v>
      </c>
      <c r="G654" s="49">
        <f t="shared" si="20"/>
        <v>0.72654155495978556</v>
      </c>
      <c r="H654" s="5">
        <f t="shared" si="21"/>
        <v>0.27211796246648795</v>
      </c>
      <c r="I654" s="4" t="s">
        <v>1698</v>
      </c>
    </row>
    <row r="655" spans="1:9" x14ac:dyDescent="0.25">
      <c r="A655" s="10">
        <v>104</v>
      </c>
      <c r="B655" s="10" t="s">
        <v>526</v>
      </c>
      <c r="C655" s="14" t="s">
        <v>1237</v>
      </c>
      <c r="D655" s="10">
        <v>1910</v>
      </c>
      <c r="E655" s="10">
        <v>1267</v>
      </c>
      <c r="F655" s="10">
        <v>532</v>
      </c>
      <c r="G655" s="49">
        <f t="shared" si="20"/>
        <v>0.66335078534031411</v>
      </c>
      <c r="H655" s="5">
        <f t="shared" si="21"/>
        <v>0.27853403141361255</v>
      </c>
      <c r="I655" s="4" t="s">
        <v>1698</v>
      </c>
    </row>
    <row r="656" spans="1:9" x14ac:dyDescent="0.25">
      <c r="A656" s="10">
        <v>43</v>
      </c>
      <c r="B656" s="10" t="s">
        <v>740</v>
      </c>
      <c r="C656" s="14" t="s">
        <v>1382</v>
      </c>
      <c r="D656" s="10">
        <v>441</v>
      </c>
      <c r="E656" s="10">
        <v>254</v>
      </c>
      <c r="F656" s="10">
        <v>124</v>
      </c>
      <c r="G656" s="49">
        <f t="shared" si="20"/>
        <v>0.57596371882086173</v>
      </c>
      <c r="H656" s="5">
        <f t="shared" si="21"/>
        <v>0.28117913832199548</v>
      </c>
      <c r="I656" s="4" t="s">
        <v>1698</v>
      </c>
    </row>
    <row r="657" spans="1:9" x14ac:dyDescent="0.25">
      <c r="A657" s="10">
        <v>100</v>
      </c>
      <c r="B657" s="10" t="s">
        <v>526</v>
      </c>
      <c r="C657" s="14" t="s">
        <v>1238</v>
      </c>
      <c r="D657" s="10">
        <v>1308</v>
      </c>
      <c r="E657" s="10">
        <v>719</v>
      </c>
      <c r="F657" s="10">
        <v>441</v>
      </c>
      <c r="G657" s="49">
        <f t="shared" si="20"/>
        <v>0.54969418960244654</v>
      </c>
      <c r="H657" s="5">
        <f t="shared" si="21"/>
        <v>0.33715596330275227</v>
      </c>
      <c r="I657" s="4" t="s">
        <v>1698</v>
      </c>
    </row>
    <row r="658" spans="1:9" x14ac:dyDescent="0.25">
      <c r="A658" s="10">
        <v>133</v>
      </c>
      <c r="B658" s="10" t="s">
        <v>61</v>
      </c>
      <c r="C658" s="14" t="s">
        <v>853</v>
      </c>
      <c r="D658" s="10">
        <v>957</v>
      </c>
      <c r="E658" s="10">
        <v>746</v>
      </c>
      <c r="F658" s="10">
        <v>336</v>
      </c>
      <c r="G658" s="49">
        <f t="shared" si="20"/>
        <v>0.77951933124346917</v>
      </c>
      <c r="H658" s="5">
        <f t="shared" si="21"/>
        <v>0.35109717868338558</v>
      </c>
      <c r="I658" s="4" t="s">
        <v>1698</v>
      </c>
    </row>
    <row r="659" spans="1:9" x14ac:dyDescent="0.25">
      <c r="A659" s="10">
        <v>115</v>
      </c>
      <c r="B659" s="10" t="s">
        <v>61</v>
      </c>
      <c r="C659" s="14" t="s">
        <v>856</v>
      </c>
      <c r="D659" s="10">
        <v>755</v>
      </c>
      <c r="E659" s="10">
        <v>621</v>
      </c>
      <c r="F659" s="10">
        <v>269</v>
      </c>
      <c r="G659" s="49">
        <f t="shared" si="20"/>
        <v>0.82251655629139075</v>
      </c>
      <c r="H659" s="5">
        <f t="shared" si="21"/>
        <v>0.35629139072847682</v>
      </c>
      <c r="I659" s="4" t="s">
        <v>1698</v>
      </c>
    </row>
    <row r="660" spans="1:9" x14ac:dyDescent="0.25">
      <c r="A660" s="10">
        <v>130</v>
      </c>
      <c r="B660" s="10" t="s">
        <v>61</v>
      </c>
      <c r="C660" s="14" t="s">
        <v>863</v>
      </c>
      <c r="D660" s="10">
        <v>321</v>
      </c>
      <c r="E660" s="10">
        <v>280</v>
      </c>
      <c r="F660" s="10">
        <v>119</v>
      </c>
      <c r="G660" s="49">
        <f t="shared" si="20"/>
        <v>0.87227414330218067</v>
      </c>
      <c r="H660" s="5">
        <f t="shared" si="21"/>
        <v>0.37071651090342678</v>
      </c>
      <c r="I660" s="4" t="s">
        <v>1698</v>
      </c>
    </row>
    <row r="661" spans="1:9" x14ac:dyDescent="0.25">
      <c r="A661" s="10">
        <v>232</v>
      </c>
      <c r="B661" s="10" t="s">
        <v>605</v>
      </c>
      <c r="C661" s="14" t="s">
        <v>1289</v>
      </c>
      <c r="D661" s="10">
        <v>696</v>
      </c>
      <c r="E661" s="10">
        <v>496</v>
      </c>
      <c r="F661" s="10">
        <v>261</v>
      </c>
      <c r="G661" s="49">
        <f t="shared" si="20"/>
        <v>0.71264367816091956</v>
      </c>
      <c r="H661" s="5">
        <f t="shared" si="21"/>
        <v>0.375</v>
      </c>
      <c r="I661" s="4" t="s">
        <v>1698</v>
      </c>
    </row>
    <row r="662" spans="1:9" x14ac:dyDescent="0.25">
      <c r="A662" s="10">
        <v>118</v>
      </c>
      <c r="B662" s="10" t="s">
        <v>61</v>
      </c>
      <c r="C662" s="14" t="s">
        <v>865</v>
      </c>
      <c r="D662" s="10">
        <v>1152</v>
      </c>
      <c r="E662" s="10">
        <v>773</v>
      </c>
      <c r="F662" s="10">
        <v>489</v>
      </c>
      <c r="G662" s="49">
        <f t="shared" si="20"/>
        <v>0.67100694444444442</v>
      </c>
      <c r="H662" s="5">
        <f t="shared" si="21"/>
        <v>0.42447916666666669</v>
      </c>
      <c r="I662" s="4" t="s">
        <v>1698</v>
      </c>
    </row>
    <row r="663" spans="1:9" x14ac:dyDescent="0.25">
      <c r="A663" s="10">
        <v>112</v>
      </c>
      <c r="B663" s="10" t="s">
        <v>61</v>
      </c>
      <c r="C663" s="14" t="s">
        <v>848</v>
      </c>
      <c r="D663" s="10">
        <v>455</v>
      </c>
      <c r="E663" s="10">
        <v>295</v>
      </c>
      <c r="F663" s="10">
        <v>227</v>
      </c>
      <c r="G663" s="49">
        <f t="shared" si="20"/>
        <v>0.64835164835164838</v>
      </c>
      <c r="H663" s="5">
        <f t="shared" si="21"/>
        <v>0.49890109890109891</v>
      </c>
      <c r="I663" s="4" t="s">
        <v>1698</v>
      </c>
    </row>
    <row r="664" spans="1:9" x14ac:dyDescent="0.25">
      <c r="A664" s="10">
        <v>129</v>
      </c>
      <c r="B664" s="10" t="s">
        <v>61</v>
      </c>
      <c r="C664" s="14" t="s">
        <v>861</v>
      </c>
      <c r="D664" s="10">
        <v>1105</v>
      </c>
      <c r="E664" s="10">
        <v>832</v>
      </c>
      <c r="F664" s="10">
        <v>807</v>
      </c>
      <c r="G664" s="49">
        <f t="shared" si="20"/>
        <v>0.75294117647058822</v>
      </c>
      <c r="H664" s="5">
        <f t="shared" si="21"/>
        <v>0.73031674208144792</v>
      </c>
      <c r="I664" s="4" t="s">
        <v>1698</v>
      </c>
    </row>
    <row r="665" spans="1:9" x14ac:dyDescent="0.25">
      <c r="A665" s="10">
        <v>37</v>
      </c>
      <c r="B665" s="10" t="s">
        <v>740</v>
      </c>
      <c r="C665" s="14" t="s">
        <v>1385</v>
      </c>
      <c r="D665" s="10">
        <v>613</v>
      </c>
      <c r="E665" s="10">
        <v>402</v>
      </c>
      <c r="F665" s="10">
        <v>539</v>
      </c>
      <c r="G665" s="49">
        <f t="shared" si="20"/>
        <v>0.65579119086460036</v>
      </c>
      <c r="H665" s="5">
        <f t="shared" si="21"/>
        <v>0.87928221859706357</v>
      </c>
      <c r="I665" s="4" t="s">
        <v>1698</v>
      </c>
    </row>
    <row r="666" spans="1:9" x14ac:dyDescent="0.25">
      <c r="A666" s="10">
        <v>117</v>
      </c>
      <c r="B666" s="10" t="s">
        <v>61</v>
      </c>
      <c r="C666" s="14" t="s">
        <v>1702</v>
      </c>
      <c r="D666" s="10">
        <v>0</v>
      </c>
      <c r="E666" s="10">
        <v>0</v>
      </c>
      <c r="F666" s="10">
        <v>0</v>
      </c>
      <c r="G666" s="49"/>
      <c r="H666" s="5"/>
      <c r="I666" s="4" t="s">
        <v>1698</v>
      </c>
    </row>
    <row r="667" spans="1:9" x14ac:dyDescent="0.25">
      <c r="A667" s="10">
        <v>204</v>
      </c>
      <c r="B667" s="10" t="s">
        <v>663</v>
      </c>
      <c r="C667" s="14" t="s">
        <v>1336</v>
      </c>
      <c r="D667" s="10">
        <v>0</v>
      </c>
      <c r="E667" s="10">
        <v>0</v>
      </c>
      <c r="F667" s="10">
        <v>0</v>
      </c>
      <c r="G667" s="49"/>
      <c r="H667" s="5"/>
      <c r="I667" s="4" t="s">
        <v>1698</v>
      </c>
    </row>
    <row r="668" spans="1:9" x14ac:dyDescent="0.25">
      <c r="A668" s="10">
        <v>539</v>
      </c>
      <c r="B668" s="10" t="s">
        <v>760</v>
      </c>
      <c r="C668" s="14" t="s">
        <v>1401</v>
      </c>
      <c r="D668" s="10">
        <v>0</v>
      </c>
      <c r="E668" s="10">
        <v>0</v>
      </c>
      <c r="F668" s="10">
        <v>0</v>
      </c>
      <c r="G668" s="49"/>
      <c r="H668" s="5"/>
      <c r="I668" s="4" t="s">
        <v>1701</v>
      </c>
    </row>
    <row r="669" spans="1:9" x14ac:dyDescent="0.25">
      <c r="G669" s="50"/>
      <c r="H669" s="13"/>
      <c r="I669" s="13"/>
    </row>
    <row r="671" spans="1:9" x14ac:dyDescent="0.25">
      <c r="B671" s="70" t="s">
        <v>1641</v>
      </c>
      <c r="C671" s="71"/>
      <c r="D671" s="71"/>
      <c r="E671" s="71"/>
      <c r="F671" s="71"/>
      <c r="G671" s="72"/>
    </row>
    <row r="672" spans="1:9" ht="42.75" x14ac:dyDescent="0.25">
      <c r="B672" s="34" t="s">
        <v>1635</v>
      </c>
      <c r="C672" s="34" t="s">
        <v>1636</v>
      </c>
      <c r="D672" s="2" t="s">
        <v>1638</v>
      </c>
      <c r="E672" s="2" t="s">
        <v>1637</v>
      </c>
      <c r="F672" s="2" t="s">
        <v>1639</v>
      </c>
      <c r="G672" s="2" t="s">
        <v>1640</v>
      </c>
    </row>
    <row r="673" spans="2:7" ht="21.75" customHeight="1" x14ac:dyDescent="0.25">
      <c r="B673" s="46" t="s">
        <v>1647</v>
      </c>
      <c r="C673" s="10">
        <f xml:space="preserve"> SUMIF(B1:B668,"Phòng GDĐT Gia Lâm",D1:D668)</f>
        <v>16199</v>
      </c>
      <c r="D673" s="10">
        <f xml:space="preserve"> SUMIF(B1:B668,"Phòng GDĐT Gia Lâm",E1:E668)</f>
        <v>10689</v>
      </c>
      <c r="E673" s="10">
        <f xml:space="preserve"> SUMIF(B3:B667,"Phòng GDĐT Gia Lâm",F3:F668)</f>
        <v>3388</v>
      </c>
      <c r="F673" s="49">
        <f t="shared" ref="F673:F703" si="22" xml:space="preserve"> D673/C673</f>
        <v>0.6598555466386814</v>
      </c>
      <c r="G673" s="49">
        <f t="shared" ref="G673:G703" si="23" xml:space="preserve"> E673/C673</f>
        <v>0.20914871288351133</v>
      </c>
    </row>
    <row r="674" spans="2:7" ht="17.25" customHeight="1" x14ac:dyDescent="0.25">
      <c r="B674" s="46" t="s">
        <v>1646</v>
      </c>
      <c r="C674" s="10">
        <f xml:space="preserve"> SUMIF(B1:B668,"Phòng GDĐT Cầu Giấy",D1:D668)</f>
        <v>15545</v>
      </c>
      <c r="D674" s="10">
        <f xml:space="preserve"> SUMIF(B5:B669,"Phòng GDĐT Cầu Giấy",E5:E669)</f>
        <v>8751</v>
      </c>
      <c r="E674" s="10">
        <f ca="1" xml:space="preserve"> SUMIF(B5:B669,"Phòng GDĐT Cầu Giấy",F5:F668)</f>
        <v>1665</v>
      </c>
      <c r="F674" s="49">
        <f t="shared" si="22"/>
        <v>0.56294628497909294</v>
      </c>
      <c r="G674" s="49">
        <f t="shared" ca="1" si="23"/>
        <v>0.10710839498230942</v>
      </c>
    </row>
    <row r="675" spans="2:7" x14ac:dyDescent="0.25">
      <c r="B675" s="10" t="s">
        <v>1658</v>
      </c>
      <c r="C675" s="10">
        <f xml:space="preserve"> SUMIF(B1:B668,"Phòng GDĐT Phúc Thọ",D1:D668)</f>
        <v>11490</v>
      </c>
      <c r="D675" s="10">
        <f xml:space="preserve"> SUMIF(B1:B668,"Phòng GDĐT Phúc Thọ",E1:E668)</f>
        <v>6900</v>
      </c>
      <c r="E675" s="10">
        <f xml:space="preserve"> SUMIF(B1:B668,"Phòng GDĐT Phúc Thọ",F1:F668)</f>
        <v>56</v>
      </c>
      <c r="F675" s="49">
        <f t="shared" si="22"/>
        <v>0.60052219321148825</v>
      </c>
      <c r="G675" s="49">
        <f t="shared" si="23"/>
        <v>4.8738033072236731E-3</v>
      </c>
    </row>
    <row r="676" spans="2:7" x14ac:dyDescent="0.25">
      <c r="B676" s="10" t="s">
        <v>1668</v>
      </c>
      <c r="C676" s="10">
        <f xml:space="preserve"> SUMIF(B1:B668,"Phòng GDĐT Đan Phượng",D1:D668)</f>
        <v>10581</v>
      </c>
      <c r="D676" s="10">
        <f xml:space="preserve"> SUMIF(B1:B668,"Phòng GDĐT Đan Phượng",E1:E668)</f>
        <v>6780</v>
      </c>
      <c r="E676" s="10">
        <f xml:space="preserve"> SUMIF(B1:B668,"Phòng GDĐT Đan Phượng",F1:F668)</f>
        <v>39</v>
      </c>
      <c r="F676" s="49">
        <f t="shared" si="22"/>
        <v>0.64077119364899349</v>
      </c>
      <c r="G676" s="49">
        <f t="shared" si="23"/>
        <v>3.6858519988658919E-3</v>
      </c>
    </row>
    <row r="677" spans="2:7" x14ac:dyDescent="0.25">
      <c r="B677" s="10" t="s">
        <v>1643</v>
      </c>
      <c r="C677" s="10">
        <f xml:space="preserve"> SUMIF(B1:B668,"Phòng GDĐT Bắc Từ Liêm",D1:D668)</f>
        <v>13539</v>
      </c>
      <c r="D677" s="10">
        <f xml:space="preserve"> SUMIF(B4:B668,"Phòng GDĐT Bắc Từ Liêm",E4:E668)</f>
        <v>6747</v>
      </c>
      <c r="E677" s="10">
        <f xml:space="preserve"> SUMIF(B8:B668,"Phòng GDĐT Bắc Từ Liêm",F8:F668)</f>
        <v>904</v>
      </c>
      <c r="F677" s="49">
        <f t="shared" si="22"/>
        <v>0.49833813427875029</v>
      </c>
      <c r="G677" s="49">
        <f t="shared" si="23"/>
        <v>6.6770071644877763E-2</v>
      </c>
    </row>
    <row r="678" spans="2:7" x14ac:dyDescent="0.25">
      <c r="B678" s="10" t="s">
        <v>1664</v>
      </c>
      <c r="C678" s="10">
        <f xml:space="preserve"> SUMIF(B1:B668,"Phòng GDĐT Thanh Xuân",D1:D668)</f>
        <v>15335</v>
      </c>
      <c r="D678" s="10">
        <f xml:space="preserve"> SUMIF(B1:B668,"Phòng GDĐT Thanh Xuân",E1:E668)</f>
        <v>7633</v>
      </c>
      <c r="E678" s="10">
        <f xml:space="preserve"> SUMIF(B1:B668,"Phòng GDĐT Thanh Xuân",F1:F668)</f>
        <v>550</v>
      </c>
      <c r="F678" s="49">
        <f t="shared" si="22"/>
        <v>0.49775024453863709</v>
      </c>
      <c r="G678" s="49">
        <f t="shared" si="23"/>
        <v>3.5865666775350503E-2</v>
      </c>
    </row>
    <row r="679" spans="2:7" x14ac:dyDescent="0.25">
      <c r="B679" s="10" t="s">
        <v>1651</v>
      </c>
      <c r="C679" s="10">
        <f xml:space="preserve"> SUMIF(B1:B668,"Phòng GDĐT Hoàng Mai",D1:D668)</f>
        <v>17829</v>
      </c>
      <c r="D679" s="10">
        <f xml:space="preserve"> SUMIF(B1:B668,"Phòng GDĐT Hoàng Mai",E1:E668)</f>
        <v>8316</v>
      </c>
      <c r="E679" s="10">
        <f xml:space="preserve"> SUMIF(B1:B669,"Phòng GDĐT Hoàng Mai",F1:F669)</f>
        <v>7</v>
      </c>
      <c r="F679" s="49">
        <f t="shared" si="22"/>
        <v>0.46643109540636041</v>
      </c>
      <c r="G679" s="49">
        <f t="shared" si="23"/>
        <v>3.9261876717707107E-4</v>
      </c>
    </row>
    <row r="680" spans="2:7" x14ac:dyDescent="0.25">
      <c r="B680" s="10" t="s">
        <v>1672</v>
      </c>
      <c r="C680" s="10">
        <f xml:space="preserve"> SUMIF(B1:B668,"Phòng GDĐT Ba Đình",D1:D668)</f>
        <v>16551</v>
      </c>
      <c r="D680" s="10">
        <f xml:space="preserve"> SUMIF(B1:B668,"Phòng GDĐT Ba Đình",E1:E668)</f>
        <v>7053</v>
      </c>
      <c r="E680" s="10">
        <f xml:space="preserve"> SUMIF(B1:B668,"Phòng GDĐT Ba Đình",F1:F668)</f>
        <v>1792</v>
      </c>
      <c r="F680" s="49">
        <f t="shared" si="22"/>
        <v>0.42613739351096608</v>
      </c>
      <c r="G680" s="49">
        <f t="shared" si="23"/>
        <v>0.10827140354057156</v>
      </c>
    </row>
    <row r="681" spans="2:7" x14ac:dyDescent="0.25">
      <c r="B681" s="10" t="s">
        <v>1659</v>
      </c>
      <c r="C681" s="10">
        <f xml:space="preserve"> SUMIF(B1:B668,"Phòng GDĐT Quốc Oai",D1:D668)</f>
        <v>12571</v>
      </c>
      <c r="D681" s="10">
        <f xml:space="preserve"> SUMIF(B1:B668,"Phòng GDĐT Quốc Oai",E1:E668)</f>
        <v>5850</v>
      </c>
      <c r="E681" s="10">
        <f xml:space="preserve"> SUMIF(B1:B668,"Phòng GDĐT Quốc Oai",F1:F668)</f>
        <v>48</v>
      </c>
      <c r="F681" s="49">
        <f t="shared" si="22"/>
        <v>0.46535677352637023</v>
      </c>
      <c r="G681" s="49">
        <f t="shared" si="23"/>
        <v>3.8183119879086789E-3</v>
      </c>
    </row>
    <row r="682" spans="2:7" x14ac:dyDescent="0.25">
      <c r="B682" s="10" t="s">
        <v>1653</v>
      </c>
      <c r="C682" s="10">
        <f xml:space="preserve"> SUMIF(B1:B668,"Phòng GDĐT Long Biên",D1:D668)</f>
        <v>17603</v>
      </c>
      <c r="D682" s="10">
        <f xml:space="preserve"> SUMIF(B2:B668,"Phòng GDĐT Long Biên",E2:E668)</f>
        <v>8864</v>
      </c>
      <c r="E682" s="10">
        <f xml:space="preserve"> SUMIF(B1:B670,"Phòng GDĐT Long Biên",F1:F670)</f>
        <v>543</v>
      </c>
      <c r="F682" s="49">
        <f t="shared" si="22"/>
        <v>0.50355053115946147</v>
      </c>
      <c r="G682" s="49">
        <f t="shared" si="23"/>
        <v>3.0847014713401125E-2</v>
      </c>
    </row>
    <row r="683" spans="2:7" x14ac:dyDescent="0.25">
      <c r="B683" s="10" t="s">
        <v>1674</v>
      </c>
      <c r="C683" s="10">
        <f xml:space="preserve"> SUMIF(B1:B668,"Phòng GDĐT Hoài Đức",D1:D668)</f>
        <v>14583</v>
      </c>
      <c r="D683" s="10">
        <f xml:space="preserve"> SUMIF(B1:B668,"Phòng GDĐT Hoài Đức",E1:E668)</f>
        <v>6096</v>
      </c>
      <c r="E683" s="10">
        <f xml:space="preserve"> SUMIF(B1:B668,"Phòng GDĐT Hoài Đức",F1:F668)</f>
        <v>29</v>
      </c>
      <c r="F683" s="49">
        <f t="shared" si="22"/>
        <v>0.41802098333676196</v>
      </c>
      <c r="G683" s="49">
        <f t="shared" si="23"/>
        <v>1.9886168826716041E-3</v>
      </c>
    </row>
    <row r="684" spans="2:7" x14ac:dyDescent="0.25">
      <c r="B684" s="10" t="s">
        <v>1648</v>
      </c>
      <c r="C684" s="10">
        <f xml:space="preserve"> SUMIF(B1:B668,"Phòng GDĐT Hai Bà Trưng",D1:D668)</f>
        <v>14068</v>
      </c>
      <c r="D684" s="10">
        <f xml:space="preserve"> SUMIF(B1:B668,"Phòng GDĐT Hai Bà Trưng",E1:E668)</f>
        <v>6016</v>
      </c>
      <c r="E684" s="10">
        <f xml:space="preserve"> SUMIF(B1:B668,"Phòng GDĐT Hai Bà Trưng",F1:F668)</f>
        <v>244</v>
      </c>
      <c r="F684" s="49">
        <f t="shared" si="22"/>
        <v>0.42763719078760309</v>
      </c>
      <c r="G684" s="49">
        <f t="shared" si="23"/>
        <v>1.7344327551890817E-2</v>
      </c>
    </row>
    <row r="685" spans="2:7" x14ac:dyDescent="0.25">
      <c r="B685" s="10" t="s">
        <v>1673</v>
      </c>
      <c r="C685" s="10">
        <f xml:space="preserve"> SUMIF(B1:B668,"Phòng GDĐT Ba Vì",D1:D668)</f>
        <v>16657</v>
      </c>
      <c r="D685" s="10">
        <f xml:space="preserve"> SUMIF(B1:B668,"Phòng GDĐT Ba Vì",E1:E668)</f>
        <v>6867</v>
      </c>
      <c r="E685" s="10">
        <f xml:space="preserve"> SUMIF(B1:B668,"Phòng GDĐT Ba Vì",F1:F668)</f>
        <v>92</v>
      </c>
      <c r="F685" s="49">
        <f t="shared" si="22"/>
        <v>0.41225911028396472</v>
      </c>
      <c r="G685" s="49">
        <f t="shared" si="23"/>
        <v>5.5232034580056429E-3</v>
      </c>
    </row>
    <row r="686" spans="2:7" x14ac:dyDescent="0.25">
      <c r="B686" s="10" t="s">
        <v>1666</v>
      </c>
      <c r="C686" s="10">
        <f xml:space="preserve"> SUMIF(B1:B668,"Phòng GDĐT Thạch Thất",D1:D668)</f>
        <v>15080</v>
      </c>
      <c r="D686" s="10">
        <f xml:space="preserve"> SUMIF(B1:B668,"Phòng GDĐT Thạch Thất",E1:E668)</f>
        <v>6724</v>
      </c>
      <c r="E686" s="10">
        <f xml:space="preserve"> SUMIF(B1:B668,"Phòng GDĐT Thạch Thất",F1:F668)</f>
        <v>134</v>
      </c>
      <c r="F686" s="49">
        <f t="shared" si="22"/>
        <v>0.44588859416445625</v>
      </c>
      <c r="G686" s="49">
        <f t="shared" si="23"/>
        <v>8.8859416445623337E-3</v>
      </c>
    </row>
    <row r="687" spans="2:7" x14ac:dyDescent="0.25">
      <c r="B687" s="10" t="s">
        <v>1669</v>
      </c>
      <c r="C687" s="10">
        <f xml:space="preserve"> SUMIF(B1:B668,"Phòng GDĐT Đông Anh",D1:D668)</f>
        <v>24706</v>
      </c>
      <c r="D687" s="10">
        <f xml:space="preserve"> SUMIF(B1:B668,"Phòng GDĐT Đông Anh",E1:E668)</f>
        <v>9545</v>
      </c>
      <c r="E687" s="10">
        <f xml:space="preserve"> SUMIF(B1:B668,"Phòng GDĐT Đông Anh",F1:F668)</f>
        <v>122</v>
      </c>
      <c r="F687" s="49">
        <f t="shared" si="22"/>
        <v>0.38634339836476972</v>
      </c>
      <c r="G687" s="49">
        <f t="shared" si="23"/>
        <v>4.9380717234679839E-3</v>
      </c>
    </row>
    <row r="688" spans="2:7" x14ac:dyDescent="0.25">
      <c r="B688" s="10" t="s">
        <v>1660</v>
      </c>
      <c r="C688" s="10">
        <f xml:space="preserve"> SUMIF(B1:B668,"Phòng GDĐT Sóc Sơn",D1:D668)</f>
        <v>21480</v>
      </c>
      <c r="D688" s="10">
        <f xml:space="preserve"> SUMIF(B1:B668,"Phòng GDĐT Sóc Sơn",E1:E668)</f>
        <v>8030</v>
      </c>
      <c r="E688" s="10">
        <f xml:space="preserve"> SUMIF(B1:B668,"Phòng GDĐT Sóc Sơn",F1:F668)</f>
        <v>47</v>
      </c>
      <c r="F688" s="49">
        <f t="shared" si="22"/>
        <v>0.37383612662942273</v>
      </c>
      <c r="G688" s="49">
        <f t="shared" si="23"/>
        <v>2.1880819366852885E-3</v>
      </c>
    </row>
    <row r="689" spans="2:7" x14ac:dyDescent="0.25">
      <c r="B689" s="10" t="s">
        <v>1670</v>
      </c>
      <c r="C689" s="10">
        <f xml:space="preserve"> SUMIF(B1:B668,"Phòng GDĐT Đống Đa",D1:D668)</f>
        <v>16793</v>
      </c>
      <c r="D689" s="10">
        <f xml:space="preserve"> SUMIF(B1:B668,"Phòng GDĐT Đống Đa",E1:E668)</f>
        <v>5927</v>
      </c>
      <c r="E689" s="10">
        <f xml:space="preserve"> SUMIF(B1:B668,"Phòng GDĐT Đống Đa",F1:F668)</f>
        <v>10</v>
      </c>
      <c r="F689" s="49">
        <f t="shared" si="22"/>
        <v>0.35294467933067347</v>
      </c>
      <c r="G689" s="49">
        <f t="shared" si="23"/>
        <v>5.9548621449413447E-4</v>
      </c>
    </row>
    <row r="690" spans="2:7" x14ac:dyDescent="0.25">
      <c r="B690" s="47" t="s">
        <v>1656</v>
      </c>
      <c r="C690" s="10">
        <f xml:space="preserve"> SUMIF(B1:B668,"Phòng GDĐT Nam Từ Liêm",D1:D668)</f>
        <v>11393</v>
      </c>
      <c r="D690" s="10">
        <f xml:space="preserve"> SUMIF(B1:B668,"Phòng GDĐT Nam Từ Liêm",E1:E668)</f>
        <v>3563</v>
      </c>
      <c r="E690" s="10">
        <f xml:space="preserve"> SUMIF(B1:B668,"Phòng GDĐT Nam Từ Liêm",F1:F668)</f>
        <v>35</v>
      </c>
      <c r="F690" s="49">
        <f t="shared" si="22"/>
        <v>0.31273589045905381</v>
      </c>
      <c r="G690" s="49">
        <f t="shared" si="23"/>
        <v>3.0720617923286229E-3</v>
      </c>
    </row>
    <row r="691" spans="2:7" x14ac:dyDescent="0.25">
      <c r="B691" s="10" t="s">
        <v>1662</v>
      </c>
      <c r="C691" s="10">
        <f xml:space="preserve"> SUMIF(B1:B668,"Phòng GDĐT Thanh Oai",D1:D668)</f>
        <v>11499</v>
      </c>
      <c r="D691" s="10">
        <f ca="1" xml:space="preserve"> SUMIF(B1:B668,"Phòng GDĐT Thanh Oai",E2:E668)</f>
        <v>6455</v>
      </c>
      <c r="E691" s="10">
        <f xml:space="preserve"> SUMIF(B1:B668,"Phòng GDĐT Thanh Oai",F1:F668)</f>
        <v>46</v>
      </c>
      <c r="F691" s="49">
        <f t="shared" ca="1" si="22"/>
        <v>0.56135316114444733</v>
      </c>
      <c r="G691" s="49">
        <f t="shared" si="23"/>
        <v>4.0003478563353338E-3</v>
      </c>
    </row>
    <row r="692" spans="2:7" x14ac:dyDescent="0.25">
      <c r="B692" s="10" t="s">
        <v>1663</v>
      </c>
      <c r="C692" s="10">
        <f xml:space="preserve"> SUMIF(B1:B668,"Phòng GDĐT Thanh Trì",D1:D668)</f>
        <v>14837</v>
      </c>
      <c r="D692" s="10">
        <f xml:space="preserve"> SUMIF(B2:B666,"Phòng GDĐT Thanh Trì",E2:E666)</f>
        <v>3361</v>
      </c>
      <c r="E692" s="10">
        <f xml:space="preserve"> SUMIF(B1:B670,"Phòng GDĐT Thanh Trì",F1:F670)</f>
        <v>59</v>
      </c>
      <c r="F692" s="49">
        <f t="shared" si="22"/>
        <v>0.22652827390982005</v>
      </c>
      <c r="G692" s="49">
        <f t="shared" si="23"/>
        <v>3.976545123677293E-3</v>
      </c>
    </row>
    <row r="693" spans="2:7" x14ac:dyDescent="0.25">
      <c r="B693" s="10" t="s">
        <v>1655</v>
      </c>
      <c r="C693" s="10">
        <f xml:space="preserve"> SUMIF(B1:B668,"Phòng GDĐT Mỹ Đức",D1:D668)</f>
        <v>10366</v>
      </c>
      <c r="D693" s="10">
        <f xml:space="preserve"> SUMIF(B1:B668,"Phòng GDĐT Mỹ Đức",E1:E668)</f>
        <v>2348</v>
      </c>
      <c r="E693" s="10">
        <f xml:space="preserve"> SUMIF(B1:B668,"Phòng GDĐT Mỹ Đức",F1:F668)</f>
        <v>54</v>
      </c>
      <c r="F693" s="49">
        <f t="shared" si="22"/>
        <v>0.226509743391858</v>
      </c>
      <c r="G693" s="49">
        <f t="shared" si="23"/>
        <v>5.2093382211074665E-3</v>
      </c>
    </row>
    <row r="694" spans="2:7" x14ac:dyDescent="0.25">
      <c r="B694" s="10" t="s">
        <v>1675</v>
      </c>
      <c r="C694" s="10">
        <f xml:space="preserve"> SUMIF(B1:B668,"Phòng GDĐT Hoàn Kiếm",D1:D668)</f>
        <v>10891</v>
      </c>
      <c r="D694" s="10">
        <f xml:space="preserve"> SUMIF(B1:B668,"Phòng GDĐT Hoàn Kiếm",E1:E668)</f>
        <v>2149</v>
      </c>
      <c r="E694" s="10">
        <f xml:space="preserve"> SUMIF(B1:B668,"Phòng GDĐT Hoàn Kiếm",F1:F668)</f>
        <v>36</v>
      </c>
      <c r="F694" s="49">
        <f t="shared" si="22"/>
        <v>0.19731888715453128</v>
      </c>
      <c r="G694" s="49">
        <f t="shared" si="23"/>
        <v>3.3054815903039206E-3</v>
      </c>
    </row>
    <row r="695" spans="2:7" x14ac:dyDescent="0.25">
      <c r="B695" s="10" t="s">
        <v>1654</v>
      </c>
      <c r="C695" s="10">
        <f xml:space="preserve"> SUMIF(B1:B668,"Phòng GDĐT Mê Linh",D1:D668)</f>
        <v>13223</v>
      </c>
      <c r="D695" s="10">
        <f xml:space="preserve"> SUMIF(B1:B668,"Phòng GDĐT Mê Linh",E1:E668)</f>
        <v>2550</v>
      </c>
      <c r="E695" s="10">
        <f xml:space="preserve"> SUMIF(B1:B668,"Phòng GDĐT Mê Linh",F1:F668)</f>
        <v>3</v>
      </c>
      <c r="F695" s="49">
        <f t="shared" si="22"/>
        <v>0.19284579898661422</v>
      </c>
      <c r="G695" s="49">
        <f t="shared" si="23"/>
        <v>2.2687741057248733E-4</v>
      </c>
    </row>
    <row r="696" spans="2:7" x14ac:dyDescent="0.25">
      <c r="B696" s="10" t="s">
        <v>1671</v>
      </c>
      <c r="C696" s="10">
        <f xml:space="preserve"> SUMIF(B1:B668,"Phòng GDĐT Ứng Hòa",D1:D668)</f>
        <v>10189</v>
      </c>
      <c r="D696" s="10">
        <f xml:space="preserve"> SUMIF(B1:B668,"Phòng GDĐT Ứng Hòa",E1:E668)</f>
        <v>1956</v>
      </c>
      <c r="E696" s="10">
        <f xml:space="preserve"> SUMIF(B2:B668,"Phòng GDĐT Ứng Hòa",F2:F668)</f>
        <v>46</v>
      </c>
      <c r="F696" s="49">
        <f t="shared" si="22"/>
        <v>0.19197173422318187</v>
      </c>
      <c r="G696" s="49">
        <f t="shared" si="23"/>
        <v>4.5146726862302479E-3</v>
      </c>
    </row>
    <row r="697" spans="2:7" x14ac:dyDescent="0.25">
      <c r="B697" s="10" t="s">
        <v>1667</v>
      </c>
      <c r="C697" s="10">
        <f xml:space="preserve"> SUMIF(B1:B668,"Phòng GDĐT Tây Hồ",D1:D668)</f>
        <v>7660</v>
      </c>
      <c r="D697" s="10">
        <f xml:space="preserve"> SUMIF(B3:B668,"Phòng GDĐT Tây Hồ",E3:E668)</f>
        <v>1304</v>
      </c>
      <c r="E697" s="10">
        <f xml:space="preserve"> SUMIF(B1:B668,"Phòng GDĐT Tây Hồ",F1:F668)</f>
        <v>56</v>
      </c>
      <c r="F697" s="49">
        <f t="shared" si="22"/>
        <v>0.17023498694516973</v>
      </c>
      <c r="G697" s="49">
        <f t="shared" si="23"/>
        <v>7.3107049608355087E-3</v>
      </c>
    </row>
    <row r="698" spans="2:7" x14ac:dyDescent="0.25">
      <c r="B698" s="10" t="s">
        <v>1652</v>
      </c>
      <c r="C698" s="10">
        <f xml:space="preserve"> SUMIF(B1:B668,"Phòng GDĐT Hà Đông",D1:D668)</f>
        <v>21088</v>
      </c>
      <c r="D698" s="10">
        <f xml:space="preserve"> SUMIF(B1:B668,"Phòng GDĐT Hà Đông",E1:E668)</f>
        <v>3375</v>
      </c>
      <c r="E698" s="10">
        <f xml:space="preserve"> SUMIF(B1:B668,"Phòng GDĐT Hà Đông",F1:F668)</f>
        <v>4</v>
      </c>
      <c r="F698" s="49">
        <f t="shared" si="22"/>
        <v>0.16004362670713201</v>
      </c>
      <c r="G698" s="49">
        <f t="shared" si="23"/>
        <v>1.8968133535660092E-4</v>
      </c>
    </row>
    <row r="699" spans="2:7" x14ac:dyDescent="0.25">
      <c r="B699" s="10" t="s">
        <v>1657</v>
      </c>
      <c r="C699" s="10">
        <f xml:space="preserve"> SUMIF(B1:B668,"Phòng GDĐT Phú Xuyên",D1:D668)</f>
        <v>11713</v>
      </c>
      <c r="D699" s="10">
        <f xml:space="preserve"> SUMIF(B1:B668,"Phòng GDĐT Phú Xuyên",E1:E668)</f>
        <v>2717</v>
      </c>
      <c r="E699" s="10">
        <f xml:space="preserve"> SUMIF(B1:B668,"Phòng GDĐT Phú Xuyên",F1:F668)</f>
        <v>42</v>
      </c>
      <c r="F699" s="49">
        <f t="shared" si="22"/>
        <v>0.23196448390677027</v>
      </c>
      <c r="G699" s="49">
        <f t="shared" si="23"/>
        <v>3.5857594126184581E-3</v>
      </c>
    </row>
    <row r="700" spans="2:7" x14ac:dyDescent="0.25">
      <c r="B700" s="10" t="s">
        <v>5</v>
      </c>
      <c r="C700" s="10">
        <f xml:space="preserve"> SUMIF(B1:B668,"Sở Giáo dục và Đào tạo Hà Nội",D1:D668)</f>
        <v>36476</v>
      </c>
      <c r="D700" s="10">
        <f xml:space="preserve"> SUMIF(B1:B668,"Sở Giáo dục và Đào tạo Hà Nội",E1:E668)</f>
        <v>6182</v>
      </c>
      <c r="E700" s="10">
        <f xml:space="preserve"> SUMIF(B1:B669,"Sở Giáo dục và Đào tạo Hà Nội",F1:F669)</f>
        <v>326</v>
      </c>
      <c r="F700" s="49">
        <f t="shared" si="22"/>
        <v>0.16948130277442702</v>
      </c>
      <c r="G700" s="49">
        <f t="shared" si="23"/>
        <v>8.9373834850312531E-3</v>
      </c>
    </row>
    <row r="701" spans="2:7" x14ac:dyDescent="0.25">
      <c r="B701" s="10" t="s">
        <v>1665</v>
      </c>
      <c r="C701" s="10">
        <f xml:space="preserve"> SUMIF(B1:B668,"Phòng GDĐT Thường Tín",D1:D668)</f>
        <v>15024</v>
      </c>
      <c r="D701" s="10">
        <f xml:space="preserve"> SUMIF(B1:B668,"Phòng GDĐT Thường Tín",E1:E668)</f>
        <v>1138</v>
      </c>
      <c r="E701" s="48">
        <f xml:space="preserve"> SUMIF(B1:B668,"Phòng GDĐT Thường Tín",F1:F668)</f>
        <v>1</v>
      </c>
      <c r="F701" s="49">
        <f t="shared" si="22"/>
        <v>7.5745473908413199E-2</v>
      </c>
      <c r="G701" s="49">
        <f t="shared" si="23"/>
        <v>6.6560170394036215E-5</v>
      </c>
    </row>
    <row r="702" spans="2:7" x14ac:dyDescent="0.25">
      <c r="B702" s="10" t="s">
        <v>1645</v>
      </c>
      <c r="C702" s="10">
        <f xml:space="preserve"> SUMIF(B1:B668,"Phòng GDĐT Chương Mỹ",D1:D668)</f>
        <v>19964</v>
      </c>
      <c r="D702" s="10">
        <f xml:space="preserve"> SUMIF(B1:B668,"Phòng GDĐT Chương Mỹ",E1:E668)</f>
        <v>1246</v>
      </c>
      <c r="E702" s="10">
        <f xml:space="preserve"> SUMIF(B3:B668,"Phòng GDĐT Chương Mỹ",F3:F668)</f>
        <v>96</v>
      </c>
      <c r="F702" s="49">
        <f t="shared" si="22"/>
        <v>6.2412342215988778E-2</v>
      </c>
      <c r="G702" s="49">
        <f t="shared" si="23"/>
        <v>4.808655580044079E-3</v>
      </c>
    </row>
    <row r="703" spans="2:7" x14ac:dyDescent="0.25">
      <c r="B703" s="10" t="s">
        <v>1661</v>
      </c>
      <c r="C703" s="10">
        <f xml:space="preserve"> SUMIF(B15:B679,"Phòng GDĐT Sơn Tây",D15:D679)</f>
        <v>9407</v>
      </c>
      <c r="D703" s="10">
        <f xml:space="preserve"> SUMIF(B1:B668,"Phòng GDĐT Sơn Tây",E1:E668)</f>
        <v>1594</v>
      </c>
      <c r="E703" s="10">
        <f xml:space="preserve"> SUMIF(B1:B668,"Phòng GDĐT Sơn Tây",F1:F668)</f>
        <v>12</v>
      </c>
      <c r="F703" s="49">
        <f t="shared" si="22"/>
        <v>0.16944828319336663</v>
      </c>
      <c r="G703" s="49">
        <f t="shared" si="23"/>
        <v>1.275645795684065E-3</v>
      </c>
    </row>
    <row r="705" spans="1:8" x14ac:dyDescent="0.25">
      <c r="A705" s="73" t="s">
        <v>1679</v>
      </c>
      <c r="B705" s="74"/>
      <c r="C705" s="74"/>
      <c r="D705" s="74"/>
      <c r="E705" s="74"/>
      <c r="F705" s="74"/>
      <c r="G705" s="74"/>
      <c r="H705" s="75"/>
    </row>
    <row r="706" spans="1:8" ht="26.25" customHeight="1" x14ac:dyDescent="0.25">
      <c r="A706" s="73" t="s">
        <v>1691</v>
      </c>
      <c r="B706" s="74"/>
      <c r="C706" s="74"/>
      <c r="D706" s="75"/>
      <c r="E706" s="73" t="s">
        <v>1694</v>
      </c>
      <c r="F706" s="74"/>
      <c r="G706" s="74"/>
      <c r="H706" s="75"/>
    </row>
    <row r="707" spans="1:8" ht="42.75" x14ac:dyDescent="0.25">
      <c r="A707" s="2" t="s">
        <v>1688</v>
      </c>
      <c r="B707" s="2" t="s">
        <v>1695</v>
      </c>
      <c r="C707" s="2" t="s">
        <v>1689</v>
      </c>
      <c r="D707" s="2" t="s">
        <v>1684</v>
      </c>
      <c r="E707" s="2" t="s">
        <v>1690</v>
      </c>
      <c r="F707" s="8" t="s">
        <v>1686</v>
      </c>
      <c r="G707" s="8" t="s">
        <v>1689</v>
      </c>
      <c r="H707" s="2" t="s">
        <v>1684</v>
      </c>
    </row>
    <row r="708" spans="1:8" x14ac:dyDescent="0.25">
      <c r="A708" s="10">
        <f xml:space="preserve"> COUNTIFS(G4:G668, "0%",I4:I668,"Công lập")</f>
        <v>41</v>
      </c>
      <c r="B708" s="10">
        <f xml:space="preserve"> COUNTIFS(G4:G668, "&gt;0%",G4:G668,"&lt;=20%",I4:I668,"Công lập")</f>
        <v>235</v>
      </c>
      <c r="C708" s="11">
        <f>COUNTIFS(G4:G668,"&gt; 0.2",G4:G668,"&lt;0.7",I4:I668,"Công lập")</f>
        <v>255</v>
      </c>
      <c r="D708" s="10">
        <f>COUNTIFS(G4:G668,"&gt;=0.7",I4:I668,"Công lập")</f>
        <v>72</v>
      </c>
      <c r="E708" s="10">
        <f xml:space="preserve"> COUNTIFS(H4:H668, "0%",I4:I668, "Công lập")</f>
        <v>355</v>
      </c>
      <c r="F708" s="10">
        <f xml:space="preserve"> COUNTIFS(H4:H668, "&gt;0%",H4:H668,"&lt;=20%",I4:I668, "Công lập")</f>
        <v>231</v>
      </c>
      <c r="G708" s="10">
        <f>COUNTIFS(H4:H668,"&gt; 0.2",H4:H668,"&lt;=0.7",I4:I668, "Công lập")</f>
        <v>15</v>
      </c>
      <c r="H708" s="10">
        <f>COUNTIFS(H4:H668,"&gt;=0.7",I4:I668,"Công lập")</f>
        <v>2</v>
      </c>
    </row>
    <row r="710" spans="1:8" x14ac:dyDescent="0.25">
      <c r="A710" s="73" t="s">
        <v>1678</v>
      </c>
      <c r="B710" s="74"/>
      <c r="C710" s="74"/>
      <c r="D710" s="74"/>
      <c r="E710" s="74"/>
      <c r="F710" s="74"/>
      <c r="G710" s="74"/>
      <c r="H710" s="75"/>
    </row>
    <row r="711" spans="1:8" x14ac:dyDescent="0.25">
      <c r="A711" s="76" t="s">
        <v>1691</v>
      </c>
      <c r="B711" s="76"/>
      <c r="C711" s="76"/>
      <c r="D711" s="76"/>
      <c r="E711" s="74" t="s">
        <v>1693</v>
      </c>
      <c r="F711" s="74"/>
      <c r="G711" s="74"/>
      <c r="H711" s="75"/>
    </row>
    <row r="712" spans="1:8" ht="42.75" x14ac:dyDescent="0.25">
      <c r="A712" s="2" t="s">
        <v>1681</v>
      </c>
      <c r="B712" s="2" t="s">
        <v>1692</v>
      </c>
      <c r="C712" s="2" t="s">
        <v>1689</v>
      </c>
      <c r="D712" s="2" t="s">
        <v>1684</v>
      </c>
      <c r="E712" s="2" t="s">
        <v>1685</v>
      </c>
      <c r="F712" s="8" t="s">
        <v>1686</v>
      </c>
      <c r="G712" s="8" t="s">
        <v>1689</v>
      </c>
      <c r="H712" s="2" t="s">
        <v>1684</v>
      </c>
    </row>
    <row r="713" spans="1:8" x14ac:dyDescent="0.25">
      <c r="A713" s="10">
        <f xml:space="preserve"> COUNTIF(G4:G668, "0%")</f>
        <v>44</v>
      </c>
      <c r="B713" s="10">
        <f xml:space="preserve"> COUNTIFS(G4:G668, "&gt;0%",G4:G668, "&lt;=20%")</f>
        <v>265</v>
      </c>
      <c r="C713" s="11">
        <f>COUNTIFS(G4:G668,"&gt; 0.2",G4:G668,"&lt;0.7")</f>
        <v>278</v>
      </c>
      <c r="D713" s="10">
        <f>COUNTIF(G4:G668,"&gt;=0.7")</f>
        <v>75</v>
      </c>
      <c r="E713" s="10">
        <f xml:space="preserve"> COUNTIF(H4:H668, "0%")</f>
        <v>397</v>
      </c>
      <c r="F713" s="10">
        <f xml:space="preserve"> COUNTIFS(H4:H668, "&gt;0%",H4:H668,"&lt;=20%")</f>
        <v>248</v>
      </c>
      <c r="G713" s="10">
        <f>COUNTIFS(H4:H668,"&gt; 0.2",H4:H668,"&lt;0.7")</f>
        <v>15</v>
      </c>
      <c r="H713" s="10">
        <f>COUNTIF(H4:H668,"&gt;=0.7")</f>
        <v>2</v>
      </c>
    </row>
  </sheetData>
  <autoFilter ref="A3:I3">
    <sortState ref="A4:I668">
      <sortCondition ref="H3"/>
    </sortState>
  </autoFilter>
  <mergeCells count="7">
    <mergeCell ref="B671:G671"/>
    <mergeCell ref="A710:H710"/>
    <mergeCell ref="A711:D711"/>
    <mergeCell ref="E711:H711"/>
    <mergeCell ref="A705:H705"/>
    <mergeCell ref="A706:D706"/>
    <mergeCell ref="E706:H70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9"/>
  <sheetViews>
    <sheetView topLeftCell="A250" workbookViewId="0">
      <selection activeCell="C204" sqref="C204"/>
    </sheetView>
  </sheetViews>
  <sheetFormatPr defaultRowHeight="15.75" x14ac:dyDescent="0.25"/>
  <cols>
    <col min="1" max="1" width="9.140625" style="18"/>
    <col min="2" max="2" width="29.7109375" style="18" bestFit="1" customWidth="1"/>
    <col min="3" max="3" width="21" style="18" customWidth="1"/>
    <col min="4" max="4" width="17.85546875" style="18" bestFit="1" customWidth="1"/>
    <col min="5" max="5" width="20.42578125" style="18" customWidth="1"/>
    <col min="6" max="6" width="18.28515625" style="18" customWidth="1"/>
    <col min="7" max="7" width="16.85546875" style="42" customWidth="1"/>
    <col min="8" max="8" width="17" style="18" customWidth="1"/>
    <col min="9" max="9" width="21.5703125" style="18" customWidth="1"/>
    <col min="10" max="16384" width="9.140625" style="18"/>
  </cols>
  <sheetData>
    <row r="3" spans="1:10" s="3" customFormat="1" ht="28.5" x14ac:dyDescent="0.25">
      <c r="A3" s="1" t="s">
        <v>0</v>
      </c>
      <c r="B3" s="1" t="s">
        <v>1</v>
      </c>
      <c r="C3" s="1" t="s">
        <v>2</v>
      </c>
      <c r="D3" s="33" t="s">
        <v>1676</v>
      </c>
      <c r="E3" s="1" t="s">
        <v>3</v>
      </c>
      <c r="F3" s="12" t="s">
        <v>1638</v>
      </c>
      <c r="G3" s="37" t="s">
        <v>1677</v>
      </c>
      <c r="H3" s="2" t="s">
        <v>1776</v>
      </c>
      <c r="I3" s="2" t="s">
        <v>1774</v>
      </c>
      <c r="J3" s="36"/>
    </row>
    <row r="4" spans="1:10" x14ac:dyDescent="0.25">
      <c r="A4" s="16">
        <v>1</v>
      </c>
      <c r="B4" s="16" t="s">
        <v>5</v>
      </c>
      <c r="C4" s="16" t="s">
        <v>12</v>
      </c>
      <c r="D4" s="16" t="s">
        <v>1705</v>
      </c>
      <c r="E4" s="16">
        <v>43</v>
      </c>
      <c r="F4" s="16">
        <v>0</v>
      </c>
      <c r="G4" s="38">
        <v>0</v>
      </c>
      <c r="H4" s="17">
        <f t="shared" ref="H4:H67" si="0">F4/E4</f>
        <v>0</v>
      </c>
      <c r="I4" s="17">
        <f t="shared" ref="I4:I67" si="1">G4/E4</f>
        <v>0</v>
      </c>
    </row>
    <row r="5" spans="1:10" x14ac:dyDescent="0.25">
      <c r="A5" s="16">
        <v>2</v>
      </c>
      <c r="B5" s="16" t="s">
        <v>5</v>
      </c>
      <c r="C5" s="16" t="s">
        <v>1595</v>
      </c>
      <c r="D5" s="16" t="s">
        <v>1701</v>
      </c>
      <c r="E5" s="16">
        <v>417</v>
      </c>
      <c r="F5" s="16">
        <v>19</v>
      </c>
      <c r="G5" s="38">
        <v>0</v>
      </c>
      <c r="H5" s="17">
        <f t="shared" si="0"/>
        <v>4.5563549160671464E-2</v>
      </c>
      <c r="I5" s="17">
        <f t="shared" si="1"/>
        <v>0</v>
      </c>
    </row>
    <row r="6" spans="1:10" x14ac:dyDescent="0.25">
      <c r="A6" s="16">
        <v>3</v>
      </c>
      <c r="B6" s="16" t="s">
        <v>5</v>
      </c>
      <c r="C6" s="16" t="s">
        <v>1503</v>
      </c>
      <c r="D6" s="16" t="s">
        <v>1701</v>
      </c>
      <c r="E6" s="16">
        <v>190</v>
      </c>
      <c r="F6" s="16">
        <v>0</v>
      </c>
      <c r="G6" s="38">
        <v>0</v>
      </c>
      <c r="H6" s="17">
        <f t="shared" si="0"/>
        <v>0</v>
      </c>
      <c r="I6" s="17">
        <f t="shared" si="1"/>
        <v>0</v>
      </c>
    </row>
    <row r="7" spans="1:10" x14ac:dyDescent="0.25">
      <c r="A7" s="16">
        <v>4</v>
      </c>
      <c r="B7" s="16" t="s">
        <v>5</v>
      </c>
      <c r="C7" s="16" t="s">
        <v>792</v>
      </c>
      <c r="D7" s="16" t="s">
        <v>1701</v>
      </c>
      <c r="E7" s="16">
        <v>1335</v>
      </c>
      <c r="F7" s="16">
        <v>292</v>
      </c>
      <c r="G7" s="38">
        <v>0</v>
      </c>
      <c r="H7" s="17">
        <f t="shared" si="0"/>
        <v>0.21872659176029963</v>
      </c>
      <c r="I7" s="17">
        <f t="shared" si="1"/>
        <v>0</v>
      </c>
    </row>
    <row r="8" spans="1:10" x14ac:dyDescent="0.25">
      <c r="A8" s="16">
        <v>5</v>
      </c>
      <c r="B8" s="16" t="s">
        <v>5</v>
      </c>
      <c r="C8" s="16" t="s">
        <v>784</v>
      </c>
      <c r="D8" s="16" t="s">
        <v>1706</v>
      </c>
      <c r="E8" s="16">
        <v>2401</v>
      </c>
      <c r="F8" s="16">
        <v>267</v>
      </c>
      <c r="G8" s="38">
        <v>0</v>
      </c>
      <c r="H8" s="17">
        <f t="shared" si="0"/>
        <v>0.1112036651395252</v>
      </c>
      <c r="I8" s="17">
        <f t="shared" si="1"/>
        <v>0</v>
      </c>
    </row>
    <row r="9" spans="1:10" x14ac:dyDescent="0.25">
      <c r="A9" s="16">
        <v>6</v>
      </c>
      <c r="B9" s="16" t="s">
        <v>5</v>
      </c>
      <c r="C9" s="16" t="s">
        <v>800</v>
      </c>
      <c r="D9" s="16" t="s">
        <v>1701</v>
      </c>
      <c r="E9" s="16">
        <v>314</v>
      </c>
      <c r="F9" s="16">
        <v>3</v>
      </c>
      <c r="G9" s="38">
        <v>0</v>
      </c>
      <c r="H9" s="17">
        <f t="shared" si="0"/>
        <v>9.5541401273885346E-3</v>
      </c>
      <c r="I9" s="17">
        <f t="shared" si="1"/>
        <v>0</v>
      </c>
    </row>
    <row r="10" spans="1:10" x14ac:dyDescent="0.25">
      <c r="A10" s="16">
        <v>7</v>
      </c>
      <c r="B10" s="16" t="s">
        <v>5</v>
      </c>
      <c r="C10" s="16" t="s">
        <v>796</v>
      </c>
      <c r="D10" s="16" t="s">
        <v>1701</v>
      </c>
      <c r="E10" s="16">
        <v>711</v>
      </c>
      <c r="F10" s="16">
        <v>18</v>
      </c>
      <c r="G10" s="38">
        <v>0</v>
      </c>
      <c r="H10" s="17">
        <f t="shared" si="0"/>
        <v>2.5316455696202531E-2</v>
      </c>
      <c r="I10" s="17">
        <f t="shared" si="1"/>
        <v>0</v>
      </c>
    </row>
    <row r="11" spans="1:10" x14ac:dyDescent="0.25">
      <c r="A11" s="16">
        <v>8</v>
      </c>
      <c r="B11" s="16" t="s">
        <v>5</v>
      </c>
      <c r="C11" s="16" t="s">
        <v>1469</v>
      </c>
      <c r="D11" s="16" t="s">
        <v>1701</v>
      </c>
      <c r="E11" s="16">
        <v>485</v>
      </c>
      <c r="F11" s="16">
        <v>15</v>
      </c>
      <c r="G11" s="38">
        <v>0</v>
      </c>
      <c r="H11" s="17">
        <f t="shared" si="0"/>
        <v>3.0927835051546393E-2</v>
      </c>
      <c r="I11" s="17">
        <f t="shared" si="1"/>
        <v>0</v>
      </c>
    </row>
    <row r="12" spans="1:10" x14ac:dyDescent="0.25">
      <c r="A12" s="16">
        <v>9</v>
      </c>
      <c r="B12" s="16" t="s">
        <v>5</v>
      </c>
      <c r="C12" s="16" t="s">
        <v>1489</v>
      </c>
      <c r="D12" s="16" t="s">
        <v>1701</v>
      </c>
      <c r="E12" s="16">
        <v>207</v>
      </c>
      <c r="F12" s="16">
        <v>4</v>
      </c>
      <c r="G12" s="38">
        <v>0</v>
      </c>
      <c r="H12" s="17">
        <f t="shared" si="0"/>
        <v>1.932367149758454E-2</v>
      </c>
      <c r="I12" s="17">
        <f t="shared" si="1"/>
        <v>0</v>
      </c>
    </row>
    <row r="13" spans="1:10" x14ac:dyDescent="0.25">
      <c r="A13" s="16">
        <v>10</v>
      </c>
      <c r="B13" s="16" t="s">
        <v>5</v>
      </c>
      <c r="C13" s="16" t="s">
        <v>11</v>
      </c>
      <c r="D13" s="16" t="s">
        <v>1700</v>
      </c>
      <c r="E13" s="16">
        <v>286</v>
      </c>
      <c r="F13" s="16">
        <v>3</v>
      </c>
      <c r="G13" s="38">
        <v>0</v>
      </c>
      <c r="H13" s="17">
        <f t="shared" si="0"/>
        <v>1.048951048951049E-2</v>
      </c>
      <c r="I13" s="17">
        <f t="shared" si="1"/>
        <v>0</v>
      </c>
    </row>
    <row r="14" spans="1:10" x14ac:dyDescent="0.25">
      <c r="A14" s="16">
        <v>11</v>
      </c>
      <c r="B14" s="16" t="s">
        <v>5</v>
      </c>
      <c r="C14" s="16" t="s">
        <v>1427</v>
      </c>
      <c r="D14" s="16" t="s">
        <v>1709</v>
      </c>
      <c r="E14" s="16">
        <v>1678</v>
      </c>
      <c r="F14" s="16">
        <v>369</v>
      </c>
      <c r="G14" s="38">
        <v>0</v>
      </c>
      <c r="H14" s="17">
        <f t="shared" si="0"/>
        <v>0.21990464839094159</v>
      </c>
      <c r="I14" s="17">
        <f t="shared" si="1"/>
        <v>0</v>
      </c>
    </row>
    <row r="15" spans="1:10" x14ac:dyDescent="0.25">
      <c r="A15" s="16">
        <v>12</v>
      </c>
      <c r="B15" s="16" t="s">
        <v>5</v>
      </c>
      <c r="C15" s="16" t="s">
        <v>10</v>
      </c>
      <c r="D15" s="16" t="s">
        <v>1705</v>
      </c>
      <c r="E15" s="16">
        <v>2122</v>
      </c>
      <c r="F15" s="16">
        <v>7</v>
      </c>
      <c r="G15" s="38">
        <v>0</v>
      </c>
      <c r="H15" s="17">
        <f t="shared" si="0"/>
        <v>3.2987747408105561E-3</v>
      </c>
      <c r="I15" s="17">
        <f t="shared" si="1"/>
        <v>0</v>
      </c>
    </row>
    <row r="16" spans="1:10" x14ac:dyDescent="0.25">
      <c r="A16" s="16">
        <v>13</v>
      </c>
      <c r="B16" s="16" t="s">
        <v>5</v>
      </c>
      <c r="C16" s="16" t="s">
        <v>1415</v>
      </c>
      <c r="D16" s="16" t="s">
        <v>1701</v>
      </c>
      <c r="E16" s="16">
        <v>91</v>
      </c>
      <c r="F16" s="16">
        <v>41</v>
      </c>
      <c r="G16" s="38">
        <v>0</v>
      </c>
      <c r="H16" s="17">
        <f t="shared" si="0"/>
        <v>0.45054945054945056</v>
      </c>
      <c r="I16" s="17">
        <f t="shared" si="1"/>
        <v>0</v>
      </c>
    </row>
    <row r="17" spans="1:9" x14ac:dyDescent="0.25">
      <c r="A17" s="16">
        <v>14</v>
      </c>
      <c r="B17" s="16" t="s">
        <v>5</v>
      </c>
      <c r="C17" s="16" t="s">
        <v>16</v>
      </c>
      <c r="D17" s="16" t="s">
        <v>1700</v>
      </c>
      <c r="E17" s="16">
        <v>62</v>
      </c>
      <c r="F17" s="16">
        <v>1</v>
      </c>
      <c r="G17" s="38">
        <v>0</v>
      </c>
      <c r="H17" s="17">
        <f t="shared" si="0"/>
        <v>1.6129032258064516E-2</v>
      </c>
      <c r="I17" s="17">
        <f t="shared" si="1"/>
        <v>0</v>
      </c>
    </row>
    <row r="18" spans="1:9" x14ac:dyDescent="0.25">
      <c r="A18" s="16">
        <v>15</v>
      </c>
      <c r="B18" s="16" t="s">
        <v>5</v>
      </c>
      <c r="C18" s="16" t="s">
        <v>1416</v>
      </c>
      <c r="D18" s="16" t="s">
        <v>1701</v>
      </c>
      <c r="E18" s="16">
        <v>201</v>
      </c>
      <c r="F18" s="16">
        <v>76</v>
      </c>
      <c r="G18" s="38">
        <v>0</v>
      </c>
      <c r="H18" s="17">
        <f t="shared" si="0"/>
        <v>0.37810945273631841</v>
      </c>
      <c r="I18" s="17">
        <f t="shared" si="1"/>
        <v>0</v>
      </c>
    </row>
    <row r="19" spans="1:9" x14ac:dyDescent="0.25">
      <c r="A19" s="16">
        <v>16</v>
      </c>
      <c r="B19" s="16" t="s">
        <v>5</v>
      </c>
      <c r="C19" s="16" t="s">
        <v>1460</v>
      </c>
      <c r="D19" s="16" t="s">
        <v>1701</v>
      </c>
      <c r="E19" s="16">
        <v>374</v>
      </c>
      <c r="F19" s="16">
        <v>11</v>
      </c>
      <c r="G19" s="38">
        <v>0</v>
      </c>
      <c r="H19" s="17">
        <f t="shared" si="0"/>
        <v>2.9411764705882353E-2</v>
      </c>
      <c r="I19" s="17">
        <f t="shared" si="1"/>
        <v>0</v>
      </c>
    </row>
    <row r="20" spans="1:9" x14ac:dyDescent="0.25">
      <c r="A20" s="16">
        <v>17</v>
      </c>
      <c r="B20" s="16" t="s">
        <v>5</v>
      </c>
      <c r="C20" s="16" t="s">
        <v>1590</v>
      </c>
      <c r="D20" s="16" t="s">
        <v>1698</v>
      </c>
      <c r="E20" s="16">
        <v>1014</v>
      </c>
      <c r="F20" s="16">
        <v>736</v>
      </c>
      <c r="G20" s="38">
        <v>2</v>
      </c>
      <c r="H20" s="17">
        <f t="shared" si="0"/>
        <v>0.7258382642998028</v>
      </c>
      <c r="I20" s="17">
        <f t="shared" si="1"/>
        <v>1.9723865877712033E-3</v>
      </c>
    </row>
    <row r="21" spans="1:9" x14ac:dyDescent="0.25">
      <c r="A21" s="16">
        <v>18</v>
      </c>
      <c r="B21" s="16" t="s">
        <v>5</v>
      </c>
      <c r="C21" s="16" t="s">
        <v>7</v>
      </c>
      <c r="D21" s="16" t="s">
        <v>1706</v>
      </c>
      <c r="E21" s="16">
        <v>1405</v>
      </c>
      <c r="F21" s="16">
        <v>356</v>
      </c>
      <c r="G21" s="38">
        <v>7</v>
      </c>
      <c r="H21" s="17">
        <f t="shared" si="0"/>
        <v>0.25338078291814947</v>
      </c>
      <c r="I21" s="17">
        <f t="shared" si="1"/>
        <v>4.9822064056939501E-3</v>
      </c>
    </row>
    <row r="22" spans="1:9" x14ac:dyDescent="0.25">
      <c r="A22" s="16">
        <v>19</v>
      </c>
      <c r="B22" s="16" t="s">
        <v>5</v>
      </c>
      <c r="C22" s="16" t="s">
        <v>1589</v>
      </c>
      <c r="D22" s="16" t="s">
        <v>1701</v>
      </c>
      <c r="E22" s="16">
        <v>331</v>
      </c>
      <c r="F22" s="16">
        <v>10</v>
      </c>
      <c r="G22" s="38">
        <v>0</v>
      </c>
      <c r="H22" s="17">
        <f t="shared" si="0"/>
        <v>3.0211480362537766E-2</v>
      </c>
      <c r="I22" s="17">
        <f t="shared" si="1"/>
        <v>0</v>
      </c>
    </row>
    <row r="23" spans="1:9" x14ac:dyDescent="0.25">
      <c r="A23" s="16">
        <v>20</v>
      </c>
      <c r="B23" s="16" t="s">
        <v>5</v>
      </c>
      <c r="C23" s="16" t="s">
        <v>1508</v>
      </c>
      <c r="D23" s="16" t="s">
        <v>1706</v>
      </c>
      <c r="E23" s="16">
        <v>1003</v>
      </c>
      <c r="F23" s="16">
        <v>334</v>
      </c>
      <c r="G23" s="38">
        <v>5</v>
      </c>
      <c r="H23" s="17">
        <f t="shared" si="0"/>
        <v>0.33300099700897307</v>
      </c>
      <c r="I23" s="17">
        <f t="shared" si="1"/>
        <v>4.9850448654037887E-3</v>
      </c>
    </row>
    <row r="24" spans="1:9" x14ac:dyDescent="0.25">
      <c r="A24" s="16">
        <v>21</v>
      </c>
      <c r="B24" s="16" t="s">
        <v>5</v>
      </c>
      <c r="C24" s="16" t="s">
        <v>1518</v>
      </c>
      <c r="D24" s="16" t="s">
        <v>1701</v>
      </c>
      <c r="E24" s="16">
        <v>436</v>
      </c>
      <c r="F24" s="16">
        <v>244</v>
      </c>
      <c r="G24" s="38">
        <v>0</v>
      </c>
      <c r="H24" s="17">
        <f t="shared" si="0"/>
        <v>0.55963302752293576</v>
      </c>
      <c r="I24" s="17">
        <f t="shared" si="1"/>
        <v>0</v>
      </c>
    </row>
    <row r="25" spans="1:9" x14ac:dyDescent="0.25">
      <c r="A25" s="16">
        <v>22</v>
      </c>
      <c r="B25" s="16" t="s">
        <v>5</v>
      </c>
      <c r="C25" s="16" t="s">
        <v>1477</v>
      </c>
      <c r="D25" s="16" t="s">
        <v>1701</v>
      </c>
      <c r="E25" s="16">
        <v>411</v>
      </c>
      <c r="F25" s="16">
        <v>13</v>
      </c>
      <c r="G25" s="38">
        <v>0</v>
      </c>
      <c r="H25" s="17">
        <f t="shared" si="0"/>
        <v>3.1630170316301706E-2</v>
      </c>
      <c r="I25" s="17">
        <f t="shared" si="1"/>
        <v>0</v>
      </c>
    </row>
    <row r="26" spans="1:9" x14ac:dyDescent="0.25">
      <c r="A26" s="16">
        <v>23</v>
      </c>
      <c r="B26" s="16" t="s">
        <v>5</v>
      </c>
      <c r="C26" s="16" t="s">
        <v>1456</v>
      </c>
      <c r="D26" s="16" t="s">
        <v>1705</v>
      </c>
      <c r="E26" s="16">
        <v>436</v>
      </c>
      <c r="F26" s="16">
        <v>5</v>
      </c>
      <c r="G26" s="38">
        <v>0</v>
      </c>
      <c r="H26" s="17">
        <f t="shared" si="0"/>
        <v>1.1467889908256881E-2</v>
      </c>
      <c r="I26" s="17">
        <f t="shared" si="1"/>
        <v>0</v>
      </c>
    </row>
    <row r="27" spans="1:9" x14ac:dyDescent="0.25">
      <c r="A27" s="16">
        <v>24</v>
      </c>
      <c r="B27" s="16" t="s">
        <v>5</v>
      </c>
      <c r="C27" s="16" t="s">
        <v>1594</v>
      </c>
      <c r="D27" s="16" t="s">
        <v>1701</v>
      </c>
      <c r="E27" s="16">
        <v>151</v>
      </c>
      <c r="F27" s="16">
        <v>8</v>
      </c>
      <c r="G27" s="38">
        <v>0</v>
      </c>
      <c r="H27" s="17">
        <f t="shared" si="0"/>
        <v>5.2980132450331126E-2</v>
      </c>
      <c r="I27" s="17">
        <f t="shared" si="1"/>
        <v>0</v>
      </c>
    </row>
    <row r="28" spans="1:9" x14ac:dyDescent="0.25">
      <c r="A28" s="16">
        <v>25</v>
      </c>
      <c r="B28" s="16" t="s">
        <v>5</v>
      </c>
      <c r="C28" s="16" t="s">
        <v>1445</v>
      </c>
      <c r="D28" s="16" t="s">
        <v>1701</v>
      </c>
      <c r="E28" s="16">
        <v>745</v>
      </c>
      <c r="F28" s="16">
        <v>45</v>
      </c>
      <c r="G28" s="38">
        <v>0</v>
      </c>
      <c r="H28" s="17">
        <f t="shared" si="0"/>
        <v>6.0402684563758392E-2</v>
      </c>
      <c r="I28" s="17">
        <f t="shared" si="1"/>
        <v>0</v>
      </c>
    </row>
    <row r="29" spans="1:9" x14ac:dyDescent="0.25">
      <c r="A29" s="16">
        <v>26</v>
      </c>
      <c r="B29" s="16" t="s">
        <v>5</v>
      </c>
      <c r="C29" s="16" t="s">
        <v>1577</v>
      </c>
      <c r="D29" s="16" t="s">
        <v>1698</v>
      </c>
      <c r="E29" s="16">
        <v>656</v>
      </c>
      <c r="F29" s="16">
        <v>224</v>
      </c>
      <c r="G29" s="38">
        <v>0</v>
      </c>
      <c r="H29" s="17">
        <f t="shared" si="0"/>
        <v>0.34146341463414637</v>
      </c>
      <c r="I29" s="17">
        <f t="shared" si="1"/>
        <v>0</v>
      </c>
    </row>
    <row r="30" spans="1:9" x14ac:dyDescent="0.25">
      <c r="A30" s="16">
        <v>27</v>
      </c>
      <c r="B30" s="16" t="s">
        <v>5</v>
      </c>
      <c r="C30" s="16" t="s">
        <v>1436</v>
      </c>
      <c r="D30" s="16" t="s">
        <v>1701</v>
      </c>
      <c r="E30" s="16">
        <v>70</v>
      </c>
      <c r="F30" s="16">
        <v>1</v>
      </c>
      <c r="G30" s="38">
        <v>0</v>
      </c>
      <c r="H30" s="17">
        <f t="shared" si="0"/>
        <v>1.4285714285714285E-2</v>
      </c>
      <c r="I30" s="17">
        <f t="shared" si="1"/>
        <v>0</v>
      </c>
    </row>
    <row r="31" spans="1:9" x14ac:dyDescent="0.25">
      <c r="A31" s="16">
        <v>28</v>
      </c>
      <c r="B31" s="16" t="s">
        <v>5</v>
      </c>
      <c r="C31" s="16" t="s">
        <v>1446</v>
      </c>
      <c r="D31" s="16" t="s">
        <v>1701</v>
      </c>
      <c r="E31" s="16">
        <v>164</v>
      </c>
      <c r="F31" s="16">
        <v>6</v>
      </c>
      <c r="G31" s="38">
        <v>0</v>
      </c>
      <c r="H31" s="17">
        <f t="shared" si="0"/>
        <v>3.6585365853658534E-2</v>
      </c>
      <c r="I31" s="17">
        <f t="shared" si="1"/>
        <v>0</v>
      </c>
    </row>
    <row r="32" spans="1:9" x14ac:dyDescent="0.25">
      <c r="A32" s="16">
        <v>29</v>
      </c>
      <c r="B32" s="16" t="s">
        <v>5</v>
      </c>
      <c r="C32" s="16" t="s">
        <v>1511</v>
      </c>
      <c r="D32" s="16" t="s">
        <v>1701</v>
      </c>
      <c r="E32" s="16">
        <v>163</v>
      </c>
      <c r="F32" s="16">
        <v>3</v>
      </c>
      <c r="G32" s="38">
        <v>1</v>
      </c>
      <c r="H32" s="17">
        <f t="shared" si="0"/>
        <v>1.8404907975460124E-2</v>
      </c>
      <c r="I32" s="17">
        <f t="shared" si="1"/>
        <v>6.1349693251533744E-3</v>
      </c>
    </row>
    <row r="33" spans="1:9" x14ac:dyDescent="0.25">
      <c r="A33" s="16">
        <v>30</v>
      </c>
      <c r="B33" s="16" t="s">
        <v>5</v>
      </c>
      <c r="C33" s="16" t="s">
        <v>790</v>
      </c>
      <c r="D33" s="16" t="s">
        <v>1701</v>
      </c>
      <c r="E33" s="16">
        <v>2453</v>
      </c>
      <c r="F33" s="16">
        <v>866</v>
      </c>
      <c r="G33" s="38">
        <v>303</v>
      </c>
      <c r="H33" s="17">
        <f t="shared" si="0"/>
        <v>0.35303709743171624</v>
      </c>
      <c r="I33" s="17">
        <f t="shared" si="1"/>
        <v>0.12352221769262128</v>
      </c>
    </row>
    <row r="34" spans="1:9" x14ac:dyDescent="0.25">
      <c r="A34" s="16">
        <v>31</v>
      </c>
      <c r="B34" s="16" t="s">
        <v>5</v>
      </c>
      <c r="C34" s="16" t="s">
        <v>1556</v>
      </c>
      <c r="D34" s="16" t="s">
        <v>1701</v>
      </c>
      <c r="E34" s="16">
        <v>146</v>
      </c>
      <c r="F34" s="16">
        <v>8</v>
      </c>
      <c r="G34" s="38">
        <v>0</v>
      </c>
      <c r="H34" s="17">
        <f t="shared" si="0"/>
        <v>5.4794520547945202E-2</v>
      </c>
      <c r="I34" s="17">
        <f t="shared" si="1"/>
        <v>0</v>
      </c>
    </row>
    <row r="35" spans="1:9" x14ac:dyDescent="0.25">
      <c r="A35" s="16">
        <v>32</v>
      </c>
      <c r="B35" s="16" t="s">
        <v>5</v>
      </c>
      <c r="C35" s="16" t="s">
        <v>1536</v>
      </c>
      <c r="D35" s="16" t="s">
        <v>1706</v>
      </c>
      <c r="E35" s="16">
        <v>568</v>
      </c>
      <c r="F35" s="16">
        <v>27</v>
      </c>
      <c r="G35" s="38">
        <v>0</v>
      </c>
      <c r="H35" s="17">
        <f t="shared" si="0"/>
        <v>4.7535211267605633E-2</v>
      </c>
      <c r="I35" s="17">
        <f t="shared" si="1"/>
        <v>0</v>
      </c>
    </row>
    <row r="36" spans="1:9" x14ac:dyDescent="0.25">
      <c r="A36" s="16">
        <v>33</v>
      </c>
      <c r="B36" s="16" t="s">
        <v>5</v>
      </c>
      <c r="C36" s="16" t="s">
        <v>1421</v>
      </c>
      <c r="D36" s="16" t="s">
        <v>1701</v>
      </c>
      <c r="E36" s="16">
        <v>388</v>
      </c>
      <c r="F36" s="16">
        <v>8</v>
      </c>
      <c r="G36" s="38">
        <v>0</v>
      </c>
      <c r="H36" s="17">
        <f t="shared" si="0"/>
        <v>2.0618556701030927E-2</v>
      </c>
      <c r="I36" s="17">
        <f t="shared" si="1"/>
        <v>0</v>
      </c>
    </row>
    <row r="37" spans="1:9" x14ac:dyDescent="0.25">
      <c r="A37" s="16">
        <v>34</v>
      </c>
      <c r="B37" s="16" t="s">
        <v>5</v>
      </c>
      <c r="C37" s="16" t="s">
        <v>1506</v>
      </c>
      <c r="D37" s="16" t="s">
        <v>1698</v>
      </c>
      <c r="E37" s="16">
        <v>444</v>
      </c>
      <c r="F37" s="16">
        <v>395</v>
      </c>
      <c r="G37" s="38">
        <v>3</v>
      </c>
      <c r="H37" s="17">
        <f t="shared" si="0"/>
        <v>0.88963963963963966</v>
      </c>
      <c r="I37" s="17">
        <f t="shared" si="1"/>
        <v>6.7567567567567571E-3</v>
      </c>
    </row>
    <row r="38" spans="1:9" x14ac:dyDescent="0.25">
      <c r="A38" s="16">
        <v>35</v>
      </c>
      <c r="B38" s="16" t="s">
        <v>5</v>
      </c>
      <c r="C38" s="16" t="s">
        <v>1461</v>
      </c>
      <c r="D38" s="16" t="s">
        <v>1698</v>
      </c>
      <c r="E38" s="16">
        <v>1904</v>
      </c>
      <c r="F38" s="16">
        <v>1709</v>
      </c>
      <c r="G38" s="38">
        <v>1</v>
      </c>
      <c r="H38" s="17">
        <f t="shared" si="0"/>
        <v>0.89758403361344541</v>
      </c>
      <c r="I38" s="17">
        <f t="shared" si="1"/>
        <v>5.2521008403361342E-4</v>
      </c>
    </row>
    <row r="39" spans="1:9" x14ac:dyDescent="0.25">
      <c r="A39" s="16">
        <v>36</v>
      </c>
      <c r="B39" s="16" t="s">
        <v>5</v>
      </c>
      <c r="C39" s="16" t="s">
        <v>1428</v>
      </c>
      <c r="D39" s="16" t="s">
        <v>1698</v>
      </c>
      <c r="E39" s="16">
        <v>1842</v>
      </c>
      <c r="F39" s="16">
        <v>161</v>
      </c>
      <c r="G39" s="38">
        <v>6</v>
      </c>
      <c r="H39" s="17">
        <f t="shared" si="0"/>
        <v>8.7404994571118347E-2</v>
      </c>
      <c r="I39" s="17">
        <f t="shared" si="1"/>
        <v>3.2573289902280132E-3</v>
      </c>
    </row>
    <row r="40" spans="1:9" x14ac:dyDescent="0.25">
      <c r="A40" s="16">
        <v>37</v>
      </c>
      <c r="B40" s="16" t="s">
        <v>5</v>
      </c>
      <c r="C40" s="16" t="s">
        <v>1573</v>
      </c>
      <c r="D40" s="16" t="s">
        <v>1701</v>
      </c>
      <c r="E40" s="16">
        <v>313</v>
      </c>
      <c r="F40" s="16">
        <v>185</v>
      </c>
      <c r="G40" s="38">
        <v>5</v>
      </c>
      <c r="H40" s="17">
        <f t="shared" si="0"/>
        <v>0.59105431309904155</v>
      </c>
      <c r="I40" s="17">
        <f t="shared" si="1"/>
        <v>1.5974440894568689E-2</v>
      </c>
    </row>
    <row r="41" spans="1:9" x14ac:dyDescent="0.25">
      <c r="A41" s="16">
        <v>38</v>
      </c>
      <c r="B41" s="16" t="s">
        <v>5</v>
      </c>
      <c r="C41" s="16" t="s">
        <v>1449</v>
      </c>
      <c r="D41" s="16" t="s">
        <v>1701</v>
      </c>
      <c r="E41" s="16">
        <v>125</v>
      </c>
      <c r="F41" s="16">
        <v>4</v>
      </c>
      <c r="G41" s="38">
        <v>0</v>
      </c>
      <c r="H41" s="17">
        <f t="shared" si="0"/>
        <v>3.2000000000000001E-2</v>
      </c>
      <c r="I41" s="17">
        <f t="shared" si="1"/>
        <v>0</v>
      </c>
    </row>
    <row r="42" spans="1:9" x14ac:dyDescent="0.25">
      <c r="A42" s="16">
        <v>39</v>
      </c>
      <c r="B42" s="16" t="s">
        <v>5</v>
      </c>
      <c r="C42" s="16" t="s">
        <v>785</v>
      </c>
      <c r="D42" s="16" t="s">
        <v>1701</v>
      </c>
      <c r="E42" s="16">
        <v>163</v>
      </c>
      <c r="F42" s="16">
        <v>3</v>
      </c>
      <c r="G42" s="38">
        <v>0</v>
      </c>
      <c r="H42" s="17">
        <f t="shared" si="0"/>
        <v>1.8404907975460124E-2</v>
      </c>
      <c r="I42" s="17">
        <f t="shared" si="1"/>
        <v>0</v>
      </c>
    </row>
    <row r="43" spans="1:9" x14ac:dyDescent="0.25">
      <c r="A43" s="16">
        <v>40</v>
      </c>
      <c r="B43" s="16" t="s">
        <v>5</v>
      </c>
      <c r="C43" s="16" t="s">
        <v>1486</v>
      </c>
      <c r="D43" s="16" t="s">
        <v>1698</v>
      </c>
      <c r="E43" s="16">
        <v>1715</v>
      </c>
      <c r="F43" s="16">
        <v>1400</v>
      </c>
      <c r="G43" s="38">
        <v>4</v>
      </c>
      <c r="H43" s="17">
        <f t="shared" si="0"/>
        <v>0.81632653061224492</v>
      </c>
      <c r="I43" s="17">
        <f t="shared" si="1"/>
        <v>2.3323615160349854E-3</v>
      </c>
    </row>
    <row r="44" spans="1:9" x14ac:dyDescent="0.25">
      <c r="A44" s="16">
        <v>41</v>
      </c>
      <c r="B44" s="16" t="s">
        <v>5</v>
      </c>
      <c r="C44" s="16" t="s">
        <v>1494</v>
      </c>
      <c r="D44" s="16" t="s">
        <v>1701</v>
      </c>
      <c r="E44" s="16">
        <v>374</v>
      </c>
      <c r="F44" s="16">
        <v>4</v>
      </c>
      <c r="G44" s="38">
        <v>0</v>
      </c>
      <c r="H44" s="17">
        <f t="shared" si="0"/>
        <v>1.06951871657754E-2</v>
      </c>
      <c r="I44" s="17">
        <f t="shared" si="1"/>
        <v>0</v>
      </c>
    </row>
    <row r="45" spans="1:9" x14ac:dyDescent="0.25">
      <c r="A45" s="16">
        <v>42</v>
      </c>
      <c r="B45" s="16" t="s">
        <v>5</v>
      </c>
      <c r="C45" s="16" t="s">
        <v>1481</v>
      </c>
      <c r="D45" s="16" t="s">
        <v>1701</v>
      </c>
      <c r="E45" s="16">
        <v>479</v>
      </c>
      <c r="F45" s="16">
        <v>9</v>
      </c>
      <c r="G45" s="38">
        <v>0</v>
      </c>
      <c r="H45" s="17">
        <f t="shared" si="0"/>
        <v>1.8789144050104383E-2</v>
      </c>
      <c r="I45" s="17">
        <f t="shared" si="1"/>
        <v>0</v>
      </c>
    </row>
    <row r="46" spans="1:9" x14ac:dyDescent="0.25">
      <c r="A46" s="16">
        <v>43</v>
      </c>
      <c r="B46" s="16" t="s">
        <v>5</v>
      </c>
      <c r="C46" s="16" t="s">
        <v>1467</v>
      </c>
      <c r="D46" s="16" t="s">
        <v>1698</v>
      </c>
      <c r="E46" s="16">
        <v>1027</v>
      </c>
      <c r="F46" s="16">
        <v>924</v>
      </c>
      <c r="G46" s="38">
        <v>3</v>
      </c>
      <c r="H46" s="17">
        <f t="shared" si="0"/>
        <v>0.89970788704965921</v>
      </c>
      <c r="I46" s="17">
        <f t="shared" si="1"/>
        <v>2.9211295034079843E-3</v>
      </c>
    </row>
    <row r="47" spans="1:9" x14ac:dyDescent="0.25">
      <c r="A47" s="16">
        <v>44</v>
      </c>
      <c r="B47" s="16" t="s">
        <v>5</v>
      </c>
      <c r="C47" s="16" t="s">
        <v>1521</v>
      </c>
      <c r="D47" s="16" t="s">
        <v>1698</v>
      </c>
      <c r="E47" s="16">
        <v>1078</v>
      </c>
      <c r="F47" s="16">
        <v>854</v>
      </c>
      <c r="G47" s="38">
        <v>14</v>
      </c>
      <c r="H47" s="17">
        <f t="shared" si="0"/>
        <v>0.79220779220779225</v>
      </c>
      <c r="I47" s="17">
        <f t="shared" si="1"/>
        <v>1.2987012987012988E-2</v>
      </c>
    </row>
    <row r="48" spans="1:9" x14ac:dyDescent="0.25">
      <c r="A48" s="16">
        <v>45</v>
      </c>
      <c r="B48" s="16" t="s">
        <v>5</v>
      </c>
      <c r="C48" s="16" t="s">
        <v>1563</v>
      </c>
      <c r="D48" s="16" t="s">
        <v>1698</v>
      </c>
      <c r="E48" s="16">
        <v>1818</v>
      </c>
      <c r="F48" s="16">
        <v>392</v>
      </c>
      <c r="G48" s="38">
        <v>0</v>
      </c>
      <c r="H48" s="17">
        <f t="shared" si="0"/>
        <v>0.21562156215621561</v>
      </c>
      <c r="I48" s="17">
        <f t="shared" si="1"/>
        <v>0</v>
      </c>
    </row>
    <row r="49" spans="1:9" x14ac:dyDescent="0.25">
      <c r="A49" s="16">
        <v>46</v>
      </c>
      <c r="B49" s="16" t="s">
        <v>5</v>
      </c>
      <c r="C49" s="16" t="s">
        <v>1418</v>
      </c>
      <c r="D49" s="16" t="s">
        <v>1701</v>
      </c>
      <c r="E49" s="16">
        <v>287</v>
      </c>
      <c r="F49" s="16">
        <v>14</v>
      </c>
      <c r="G49" s="38">
        <v>0</v>
      </c>
      <c r="H49" s="17">
        <f t="shared" si="0"/>
        <v>4.878048780487805E-2</v>
      </c>
      <c r="I49" s="17">
        <f t="shared" si="1"/>
        <v>0</v>
      </c>
    </row>
    <row r="50" spans="1:9" x14ac:dyDescent="0.25">
      <c r="A50" s="16">
        <v>47</v>
      </c>
      <c r="B50" s="16" t="s">
        <v>5</v>
      </c>
      <c r="C50" s="16" t="s">
        <v>1437</v>
      </c>
      <c r="D50" s="16" t="s">
        <v>1701</v>
      </c>
      <c r="E50" s="16">
        <v>239</v>
      </c>
      <c r="F50" s="16">
        <v>2</v>
      </c>
      <c r="G50" s="38">
        <v>0</v>
      </c>
      <c r="H50" s="17">
        <f t="shared" si="0"/>
        <v>8.368200836820083E-3</v>
      </c>
      <c r="I50" s="17">
        <f t="shared" si="1"/>
        <v>0</v>
      </c>
    </row>
    <row r="51" spans="1:9" x14ac:dyDescent="0.25">
      <c r="A51" s="16">
        <v>48</v>
      </c>
      <c r="B51" s="16" t="s">
        <v>5</v>
      </c>
      <c r="C51" s="16" t="s">
        <v>807</v>
      </c>
      <c r="D51" s="16" t="s">
        <v>1700</v>
      </c>
      <c r="E51" s="16">
        <v>682</v>
      </c>
      <c r="F51" s="16">
        <v>555</v>
      </c>
      <c r="G51" s="38">
        <v>0</v>
      </c>
      <c r="H51" s="17">
        <f t="shared" si="0"/>
        <v>0.8137829912023461</v>
      </c>
      <c r="I51" s="17">
        <f t="shared" si="1"/>
        <v>0</v>
      </c>
    </row>
    <row r="52" spans="1:9" x14ac:dyDescent="0.25">
      <c r="A52" s="16">
        <v>49</v>
      </c>
      <c r="B52" s="16" t="s">
        <v>5</v>
      </c>
      <c r="C52" s="16" t="s">
        <v>799</v>
      </c>
      <c r="D52" s="16" t="s">
        <v>1701</v>
      </c>
      <c r="E52" s="16">
        <v>29</v>
      </c>
      <c r="F52" s="16">
        <v>16</v>
      </c>
      <c r="G52" s="38">
        <v>0</v>
      </c>
      <c r="H52" s="17">
        <f t="shared" si="0"/>
        <v>0.55172413793103448</v>
      </c>
      <c r="I52" s="17">
        <f t="shared" si="1"/>
        <v>0</v>
      </c>
    </row>
    <row r="53" spans="1:9" x14ac:dyDescent="0.25">
      <c r="A53" s="16">
        <v>50</v>
      </c>
      <c r="B53" s="16" t="s">
        <v>5</v>
      </c>
      <c r="C53" s="16" t="s">
        <v>1562</v>
      </c>
      <c r="D53" s="16" t="s">
        <v>1701</v>
      </c>
      <c r="E53" s="16">
        <v>514</v>
      </c>
      <c r="F53" s="16">
        <v>25</v>
      </c>
      <c r="G53" s="38">
        <v>0</v>
      </c>
      <c r="H53" s="17">
        <f t="shared" si="0"/>
        <v>4.8638132295719845E-2</v>
      </c>
      <c r="I53" s="17">
        <f t="shared" si="1"/>
        <v>0</v>
      </c>
    </row>
    <row r="54" spans="1:9" x14ac:dyDescent="0.25">
      <c r="A54" s="16">
        <v>51</v>
      </c>
      <c r="B54" s="16" t="s">
        <v>5</v>
      </c>
      <c r="C54" s="16" t="s">
        <v>1579</v>
      </c>
      <c r="D54" s="16" t="s">
        <v>1698</v>
      </c>
      <c r="E54" s="16">
        <v>1610</v>
      </c>
      <c r="F54" s="16">
        <v>1240</v>
      </c>
      <c r="G54" s="38">
        <v>13</v>
      </c>
      <c r="H54" s="17">
        <f t="shared" si="0"/>
        <v>0.77018633540372672</v>
      </c>
      <c r="I54" s="17">
        <f t="shared" si="1"/>
        <v>8.0745341614906832E-3</v>
      </c>
    </row>
    <row r="55" spans="1:9" x14ac:dyDescent="0.25">
      <c r="A55" s="16">
        <v>52</v>
      </c>
      <c r="B55" s="16" t="s">
        <v>5</v>
      </c>
      <c r="C55" s="16" t="s">
        <v>1490</v>
      </c>
      <c r="D55" s="16" t="s">
        <v>1701</v>
      </c>
      <c r="E55" s="16">
        <v>72</v>
      </c>
      <c r="F55" s="16">
        <v>0</v>
      </c>
      <c r="G55" s="38">
        <v>0</v>
      </c>
      <c r="H55" s="17">
        <f t="shared" si="0"/>
        <v>0</v>
      </c>
      <c r="I55" s="17">
        <f t="shared" si="1"/>
        <v>0</v>
      </c>
    </row>
    <row r="56" spans="1:9" x14ac:dyDescent="0.25">
      <c r="A56" s="16">
        <v>53</v>
      </c>
      <c r="B56" s="16" t="s">
        <v>5</v>
      </c>
      <c r="C56" s="16" t="s">
        <v>788</v>
      </c>
      <c r="D56" s="16" t="s">
        <v>1701</v>
      </c>
      <c r="E56" s="16">
        <v>826</v>
      </c>
      <c r="F56" s="16">
        <v>18</v>
      </c>
      <c r="G56" s="38">
        <v>0</v>
      </c>
      <c r="H56" s="17">
        <f t="shared" si="0"/>
        <v>2.1791767554479417E-2</v>
      </c>
      <c r="I56" s="17">
        <f t="shared" si="1"/>
        <v>0</v>
      </c>
    </row>
    <row r="57" spans="1:9" x14ac:dyDescent="0.25">
      <c r="A57" s="16">
        <v>54</v>
      </c>
      <c r="B57" s="16" t="s">
        <v>5</v>
      </c>
      <c r="C57" s="16" t="s">
        <v>1587</v>
      </c>
      <c r="D57" s="16" t="s">
        <v>1701</v>
      </c>
      <c r="E57" s="16">
        <v>1124</v>
      </c>
      <c r="F57" s="16">
        <v>110</v>
      </c>
      <c r="G57" s="38">
        <v>0</v>
      </c>
      <c r="H57" s="17">
        <f t="shared" si="0"/>
        <v>9.7864768683274025E-2</v>
      </c>
      <c r="I57" s="17">
        <f t="shared" si="1"/>
        <v>0</v>
      </c>
    </row>
    <row r="58" spans="1:9" x14ac:dyDescent="0.25">
      <c r="A58" s="16">
        <v>55</v>
      </c>
      <c r="B58" s="16" t="s">
        <v>5</v>
      </c>
      <c r="C58" s="16" t="s">
        <v>1510</v>
      </c>
      <c r="D58" s="16" t="s">
        <v>1701</v>
      </c>
      <c r="E58" s="16">
        <v>496</v>
      </c>
      <c r="F58" s="16">
        <v>7</v>
      </c>
      <c r="G58" s="38">
        <v>0</v>
      </c>
      <c r="H58" s="17">
        <f t="shared" si="0"/>
        <v>1.4112903225806451E-2</v>
      </c>
      <c r="I58" s="17">
        <f t="shared" si="1"/>
        <v>0</v>
      </c>
    </row>
    <row r="59" spans="1:9" x14ac:dyDescent="0.25">
      <c r="A59" s="16">
        <v>56</v>
      </c>
      <c r="B59" s="16" t="s">
        <v>5</v>
      </c>
      <c r="C59" s="16" t="s">
        <v>1598</v>
      </c>
      <c r="D59" s="16" t="s">
        <v>1698</v>
      </c>
      <c r="E59" s="16">
        <v>1588</v>
      </c>
      <c r="F59" s="16">
        <v>1067</v>
      </c>
      <c r="G59" s="38">
        <v>16</v>
      </c>
      <c r="H59" s="17">
        <f t="shared" si="0"/>
        <v>0.67191435768261965</v>
      </c>
      <c r="I59" s="17">
        <f t="shared" si="1"/>
        <v>1.0075566750629723E-2</v>
      </c>
    </row>
    <row r="60" spans="1:9" x14ac:dyDescent="0.25">
      <c r="A60" s="16">
        <v>57</v>
      </c>
      <c r="B60" s="16" t="s">
        <v>5</v>
      </c>
      <c r="C60" s="16" t="s">
        <v>1440</v>
      </c>
      <c r="D60" s="16" t="s">
        <v>1698</v>
      </c>
      <c r="E60" s="16">
        <v>1679</v>
      </c>
      <c r="F60" s="16">
        <v>1243</v>
      </c>
      <c r="G60" s="38">
        <v>4</v>
      </c>
      <c r="H60" s="17">
        <f t="shared" si="0"/>
        <v>0.74032162001191182</v>
      </c>
      <c r="I60" s="17">
        <f t="shared" si="1"/>
        <v>2.3823704586063135E-3</v>
      </c>
    </row>
    <row r="61" spans="1:9" x14ac:dyDescent="0.25">
      <c r="A61" s="16">
        <v>58</v>
      </c>
      <c r="B61" s="16" t="s">
        <v>5</v>
      </c>
      <c r="C61" s="16" t="s">
        <v>1410</v>
      </c>
      <c r="D61" s="16" t="s">
        <v>1698</v>
      </c>
      <c r="E61" s="16">
        <v>988</v>
      </c>
      <c r="F61" s="16">
        <v>1</v>
      </c>
      <c r="G61" s="38">
        <v>0</v>
      </c>
      <c r="H61" s="17">
        <f t="shared" si="0"/>
        <v>1.0121457489878543E-3</v>
      </c>
      <c r="I61" s="17">
        <f t="shared" si="1"/>
        <v>0</v>
      </c>
    </row>
    <row r="62" spans="1:9" x14ac:dyDescent="0.25">
      <c r="A62" s="16">
        <v>59</v>
      </c>
      <c r="B62" s="16" t="s">
        <v>5</v>
      </c>
      <c r="C62" s="16" t="s">
        <v>1558</v>
      </c>
      <c r="D62" s="16" t="s">
        <v>1701</v>
      </c>
      <c r="E62" s="16">
        <v>191</v>
      </c>
      <c r="F62" s="16">
        <v>2</v>
      </c>
      <c r="G62" s="38">
        <v>0</v>
      </c>
      <c r="H62" s="17">
        <f t="shared" si="0"/>
        <v>1.0471204188481676E-2</v>
      </c>
      <c r="I62" s="17">
        <f t="shared" si="1"/>
        <v>0</v>
      </c>
    </row>
    <row r="63" spans="1:9" x14ac:dyDescent="0.25">
      <c r="A63" s="16">
        <v>60</v>
      </c>
      <c r="B63" s="16" t="s">
        <v>5</v>
      </c>
      <c r="C63" s="16" t="s">
        <v>1443</v>
      </c>
      <c r="D63" s="16" t="s">
        <v>1701</v>
      </c>
      <c r="E63" s="16">
        <v>2271</v>
      </c>
      <c r="F63" s="16">
        <v>19</v>
      </c>
      <c r="G63" s="38">
        <v>1</v>
      </c>
      <c r="H63" s="17">
        <f t="shared" si="0"/>
        <v>8.3663584324086306E-3</v>
      </c>
      <c r="I63" s="17">
        <f t="shared" si="1"/>
        <v>4.4033465433729633E-4</v>
      </c>
    </row>
    <row r="64" spans="1:9" x14ac:dyDescent="0.25">
      <c r="A64" s="16">
        <v>61</v>
      </c>
      <c r="B64" s="16" t="s">
        <v>5</v>
      </c>
      <c r="C64" s="16" t="s">
        <v>1493</v>
      </c>
      <c r="D64" s="16" t="s">
        <v>1701</v>
      </c>
      <c r="E64" s="16">
        <v>124</v>
      </c>
      <c r="F64" s="16">
        <v>2</v>
      </c>
      <c r="G64" s="38">
        <v>0</v>
      </c>
      <c r="H64" s="17">
        <f t="shared" si="0"/>
        <v>1.6129032258064516E-2</v>
      </c>
      <c r="I64" s="17">
        <f t="shared" si="1"/>
        <v>0</v>
      </c>
    </row>
    <row r="65" spans="1:9" x14ac:dyDescent="0.25">
      <c r="A65" s="16">
        <v>62</v>
      </c>
      <c r="B65" s="16" t="s">
        <v>5</v>
      </c>
      <c r="C65" s="16" t="s">
        <v>1464</v>
      </c>
      <c r="D65" s="16" t="s">
        <v>1701</v>
      </c>
      <c r="E65" s="16">
        <v>720</v>
      </c>
      <c r="F65" s="16">
        <v>5</v>
      </c>
      <c r="G65" s="38">
        <v>0</v>
      </c>
      <c r="H65" s="17">
        <f t="shared" si="0"/>
        <v>6.9444444444444441E-3</v>
      </c>
      <c r="I65" s="17">
        <f t="shared" si="1"/>
        <v>0</v>
      </c>
    </row>
    <row r="66" spans="1:9" x14ac:dyDescent="0.25">
      <c r="A66" s="16">
        <v>63</v>
      </c>
      <c r="B66" s="16" t="s">
        <v>5</v>
      </c>
      <c r="C66" s="16" t="s">
        <v>1468</v>
      </c>
      <c r="D66" s="16" t="s">
        <v>1701</v>
      </c>
      <c r="E66" s="16">
        <v>630</v>
      </c>
      <c r="F66" s="16">
        <v>502</v>
      </c>
      <c r="G66" s="38">
        <v>0</v>
      </c>
      <c r="H66" s="17">
        <f t="shared" si="0"/>
        <v>0.79682539682539677</v>
      </c>
      <c r="I66" s="17">
        <f t="shared" si="1"/>
        <v>0</v>
      </c>
    </row>
    <row r="67" spans="1:9" x14ac:dyDescent="0.25">
      <c r="A67" s="16">
        <v>64</v>
      </c>
      <c r="B67" s="16" t="s">
        <v>5</v>
      </c>
      <c r="C67" s="16" t="s">
        <v>1582</v>
      </c>
      <c r="D67" s="16" t="s">
        <v>1698</v>
      </c>
      <c r="E67" s="16">
        <v>1514</v>
      </c>
      <c r="F67" s="16">
        <v>733</v>
      </c>
      <c r="G67" s="38">
        <v>4</v>
      </c>
      <c r="H67" s="17">
        <f t="shared" si="0"/>
        <v>0.48414795244385733</v>
      </c>
      <c r="I67" s="17">
        <f t="shared" si="1"/>
        <v>2.6420079260237781E-3</v>
      </c>
    </row>
    <row r="68" spans="1:9" x14ac:dyDescent="0.25">
      <c r="A68" s="16">
        <v>65</v>
      </c>
      <c r="B68" s="16" t="s">
        <v>5</v>
      </c>
      <c r="C68" s="16" t="s">
        <v>1580</v>
      </c>
      <c r="D68" s="16" t="s">
        <v>1698</v>
      </c>
      <c r="E68" s="16">
        <v>1520</v>
      </c>
      <c r="F68" s="16">
        <v>1163</v>
      </c>
      <c r="G68" s="38">
        <v>0</v>
      </c>
      <c r="H68" s="17">
        <f t="shared" ref="H68:H131" si="2">F68/E68</f>
        <v>0.76513157894736838</v>
      </c>
      <c r="I68" s="17">
        <f t="shared" ref="I68:I131" si="3">G68/E68</f>
        <v>0</v>
      </c>
    </row>
    <row r="69" spans="1:9" x14ac:dyDescent="0.25">
      <c r="A69" s="16">
        <v>66</v>
      </c>
      <c r="B69" s="16" t="s">
        <v>5</v>
      </c>
      <c r="C69" s="16" t="s">
        <v>1578</v>
      </c>
      <c r="D69" s="16" t="s">
        <v>1701</v>
      </c>
      <c r="E69" s="16">
        <v>187</v>
      </c>
      <c r="F69" s="16">
        <v>3</v>
      </c>
      <c r="G69" s="38">
        <v>0</v>
      </c>
      <c r="H69" s="17">
        <f t="shared" si="2"/>
        <v>1.6042780748663103E-2</v>
      </c>
      <c r="I69" s="17">
        <f t="shared" si="3"/>
        <v>0</v>
      </c>
    </row>
    <row r="70" spans="1:9" x14ac:dyDescent="0.25">
      <c r="A70" s="16">
        <v>67</v>
      </c>
      <c r="B70" s="16" t="s">
        <v>5</v>
      </c>
      <c r="C70" s="16" t="s">
        <v>1576</v>
      </c>
      <c r="D70" s="16" t="s">
        <v>1698</v>
      </c>
      <c r="E70" s="16">
        <v>1883</v>
      </c>
      <c r="F70" s="16">
        <v>1590</v>
      </c>
      <c r="G70" s="38">
        <v>108</v>
      </c>
      <c r="H70" s="17">
        <f t="shared" si="2"/>
        <v>0.84439723844928305</v>
      </c>
      <c r="I70" s="17">
        <f t="shared" si="3"/>
        <v>5.7355284121083379E-2</v>
      </c>
    </row>
    <row r="71" spans="1:9" x14ac:dyDescent="0.25">
      <c r="A71" s="16">
        <v>68</v>
      </c>
      <c r="B71" s="16" t="s">
        <v>5</v>
      </c>
      <c r="C71" s="16" t="s">
        <v>1575</v>
      </c>
      <c r="D71" s="16" t="s">
        <v>1698</v>
      </c>
      <c r="E71" s="16">
        <v>1178</v>
      </c>
      <c r="F71" s="16">
        <v>894</v>
      </c>
      <c r="G71" s="38">
        <v>2</v>
      </c>
      <c r="H71" s="17">
        <f t="shared" si="2"/>
        <v>0.75891341256366718</v>
      </c>
      <c r="I71" s="17">
        <f t="shared" si="3"/>
        <v>1.697792869269949E-3</v>
      </c>
    </row>
    <row r="72" spans="1:9" x14ac:dyDescent="0.25">
      <c r="A72" s="16">
        <v>69</v>
      </c>
      <c r="B72" s="16" t="s">
        <v>5</v>
      </c>
      <c r="C72" s="16" t="s">
        <v>1549</v>
      </c>
      <c r="D72" s="16" t="s">
        <v>1701</v>
      </c>
      <c r="E72" s="16">
        <v>155</v>
      </c>
      <c r="F72" s="16">
        <v>3</v>
      </c>
      <c r="G72" s="38">
        <v>0</v>
      </c>
      <c r="H72" s="17">
        <f t="shared" si="2"/>
        <v>1.935483870967742E-2</v>
      </c>
      <c r="I72" s="17">
        <f t="shared" si="3"/>
        <v>0</v>
      </c>
    </row>
    <row r="73" spans="1:9" x14ac:dyDescent="0.25">
      <c r="A73" s="16">
        <v>70</v>
      </c>
      <c r="B73" s="16" t="s">
        <v>5</v>
      </c>
      <c r="C73" s="16" t="s">
        <v>1572</v>
      </c>
      <c r="D73" s="16" t="s">
        <v>1701</v>
      </c>
      <c r="E73" s="16">
        <v>246</v>
      </c>
      <c r="F73" s="16">
        <v>1</v>
      </c>
      <c r="G73" s="38">
        <v>0</v>
      </c>
      <c r="H73" s="17">
        <f t="shared" si="2"/>
        <v>4.0650406504065045E-3</v>
      </c>
      <c r="I73" s="17">
        <f t="shared" si="3"/>
        <v>0</v>
      </c>
    </row>
    <row r="74" spans="1:9" x14ac:dyDescent="0.25">
      <c r="A74" s="16">
        <v>71</v>
      </c>
      <c r="B74" s="16" t="s">
        <v>5</v>
      </c>
      <c r="C74" s="16" t="s">
        <v>1475</v>
      </c>
      <c r="D74" s="16" t="s">
        <v>1701</v>
      </c>
      <c r="E74" s="16">
        <v>2</v>
      </c>
      <c r="F74" s="16">
        <v>0</v>
      </c>
      <c r="G74" s="38">
        <v>0</v>
      </c>
      <c r="H74" s="17">
        <f t="shared" si="2"/>
        <v>0</v>
      </c>
      <c r="I74" s="17">
        <f t="shared" si="3"/>
        <v>0</v>
      </c>
    </row>
    <row r="75" spans="1:9" x14ac:dyDescent="0.25">
      <c r="A75" s="16">
        <v>72</v>
      </c>
      <c r="B75" s="16" t="s">
        <v>5</v>
      </c>
      <c r="C75" s="16" t="s">
        <v>1496</v>
      </c>
      <c r="D75" s="16" t="s">
        <v>1701</v>
      </c>
      <c r="E75" s="16">
        <v>433</v>
      </c>
      <c r="F75" s="16">
        <v>11</v>
      </c>
      <c r="G75" s="38">
        <v>0</v>
      </c>
      <c r="H75" s="17">
        <f t="shared" si="2"/>
        <v>2.5404157043879907E-2</v>
      </c>
      <c r="I75" s="17">
        <f t="shared" si="3"/>
        <v>0</v>
      </c>
    </row>
    <row r="76" spans="1:9" x14ac:dyDescent="0.25">
      <c r="A76" s="16">
        <v>73</v>
      </c>
      <c r="B76" s="16" t="s">
        <v>5</v>
      </c>
      <c r="C76" s="16" t="s">
        <v>1571</v>
      </c>
      <c r="D76" s="16" t="s">
        <v>1701</v>
      </c>
      <c r="E76" s="16">
        <v>564</v>
      </c>
      <c r="F76" s="16">
        <v>21</v>
      </c>
      <c r="G76" s="38">
        <v>0</v>
      </c>
      <c r="H76" s="17">
        <f t="shared" si="2"/>
        <v>3.7234042553191488E-2</v>
      </c>
      <c r="I76" s="17">
        <f t="shared" si="3"/>
        <v>0</v>
      </c>
    </row>
    <row r="77" spans="1:9" x14ac:dyDescent="0.25">
      <c r="A77" s="16">
        <v>74</v>
      </c>
      <c r="B77" s="16" t="s">
        <v>5</v>
      </c>
      <c r="C77" s="16" t="s">
        <v>1483</v>
      </c>
      <c r="D77" s="16" t="s">
        <v>1698</v>
      </c>
      <c r="E77" s="16">
        <v>1876</v>
      </c>
      <c r="F77" s="16">
        <v>959</v>
      </c>
      <c r="G77" s="38">
        <v>14</v>
      </c>
      <c r="H77" s="17">
        <f t="shared" si="2"/>
        <v>0.51119402985074625</v>
      </c>
      <c r="I77" s="17">
        <f t="shared" si="3"/>
        <v>7.462686567164179E-3</v>
      </c>
    </row>
    <row r="78" spans="1:9" x14ac:dyDescent="0.25">
      <c r="A78" s="16">
        <v>75</v>
      </c>
      <c r="B78" s="16" t="s">
        <v>5</v>
      </c>
      <c r="C78" s="16" t="s">
        <v>1509</v>
      </c>
      <c r="D78" s="16" t="s">
        <v>1698</v>
      </c>
      <c r="E78" s="16">
        <v>1978</v>
      </c>
      <c r="F78" s="16">
        <v>1398</v>
      </c>
      <c r="G78" s="38">
        <v>15</v>
      </c>
      <c r="H78" s="17">
        <f t="shared" si="2"/>
        <v>0.70677451971688576</v>
      </c>
      <c r="I78" s="17">
        <f t="shared" si="3"/>
        <v>7.5834175935288167E-3</v>
      </c>
    </row>
    <row r="79" spans="1:9" x14ac:dyDescent="0.25">
      <c r="A79" s="16">
        <v>76</v>
      </c>
      <c r="B79" s="16" t="s">
        <v>5</v>
      </c>
      <c r="C79" s="16" t="s">
        <v>1538</v>
      </c>
      <c r="D79" s="16" t="s">
        <v>1698</v>
      </c>
      <c r="E79" s="16">
        <v>1190</v>
      </c>
      <c r="F79" s="16">
        <v>961</v>
      </c>
      <c r="G79" s="38">
        <v>77</v>
      </c>
      <c r="H79" s="17">
        <f t="shared" si="2"/>
        <v>0.80756302521008405</v>
      </c>
      <c r="I79" s="17">
        <f t="shared" si="3"/>
        <v>6.4705882352941183E-2</v>
      </c>
    </row>
    <row r="80" spans="1:9" x14ac:dyDescent="0.25">
      <c r="A80" s="16">
        <v>77</v>
      </c>
      <c r="B80" s="16" t="s">
        <v>5</v>
      </c>
      <c r="C80" s="16" t="s">
        <v>1710</v>
      </c>
      <c r="D80" s="16" t="s">
        <v>1701</v>
      </c>
      <c r="E80" s="16">
        <v>73</v>
      </c>
      <c r="F80" s="16">
        <v>7</v>
      </c>
      <c r="G80" s="38">
        <v>0</v>
      </c>
      <c r="H80" s="17">
        <f t="shared" si="2"/>
        <v>9.5890410958904104E-2</v>
      </c>
      <c r="I80" s="17">
        <f t="shared" si="3"/>
        <v>0</v>
      </c>
    </row>
    <row r="81" spans="1:9" x14ac:dyDescent="0.25">
      <c r="A81" s="16">
        <v>78</v>
      </c>
      <c r="B81" s="16" t="s">
        <v>5</v>
      </c>
      <c r="C81" s="16" t="s">
        <v>1450</v>
      </c>
      <c r="D81" s="16" t="s">
        <v>1698</v>
      </c>
      <c r="E81" s="16">
        <v>1515</v>
      </c>
      <c r="F81" s="16">
        <v>1258</v>
      </c>
      <c r="G81" s="38">
        <v>0</v>
      </c>
      <c r="H81" s="17">
        <f t="shared" si="2"/>
        <v>0.8303630363036304</v>
      </c>
      <c r="I81" s="17">
        <f t="shared" si="3"/>
        <v>0</v>
      </c>
    </row>
    <row r="82" spans="1:9" x14ac:dyDescent="0.25">
      <c r="A82" s="16">
        <v>79</v>
      </c>
      <c r="B82" s="16" t="s">
        <v>5</v>
      </c>
      <c r="C82" s="16" t="s">
        <v>1408</v>
      </c>
      <c r="D82" s="16" t="s">
        <v>1701</v>
      </c>
      <c r="E82" s="16">
        <v>32</v>
      </c>
      <c r="F82" s="16">
        <v>0</v>
      </c>
      <c r="G82" s="38">
        <v>0</v>
      </c>
      <c r="H82" s="17">
        <f t="shared" si="2"/>
        <v>0</v>
      </c>
      <c r="I82" s="17">
        <f t="shared" si="3"/>
        <v>0</v>
      </c>
    </row>
    <row r="83" spans="1:9" x14ac:dyDescent="0.25">
      <c r="A83" s="16">
        <v>80</v>
      </c>
      <c r="B83" s="16" t="s">
        <v>5</v>
      </c>
      <c r="C83" s="16" t="s">
        <v>1455</v>
      </c>
      <c r="D83" s="16" t="s">
        <v>1698</v>
      </c>
      <c r="E83" s="16">
        <v>1997</v>
      </c>
      <c r="F83" s="16">
        <v>1635</v>
      </c>
      <c r="G83" s="38">
        <v>0</v>
      </c>
      <c r="H83" s="17">
        <f t="shared" si="2"/>
        <v>0.8187280921382073</v>
      </c>
      <c r="I83" s="17">
        <f t="shared" si="3"/>
        <v>0</v>
      </c>
    </row>
    <row r="84" spans="1:9" x14ac:dyDescent="0.25">
      <c r="A84" s="16">
        <v>81</v>
      </c>
      <c r="B84" s="16" t="s">
        <v>5</v>
      </c>
      <c r="C84" s="16" t="s">
        <v>1451</v>
      </c>
      <c r="D84" s="16" t="s">
        <v>1701</v>
      </c>
      <c r="E84" s="16">
        <v>145</v>
      </c>
      <c r="F84" s="16">
        <v>0</v>
      </c>
      <c r="G84" s="38">
        <v>0</v>
      </c>
      <c r="H84" s="17">
        <f t="shared" si="2"/>
        <v>0</v>
      </c>
      <c r="I84" s="17">
        <f t="shared" si="3"/>
        <v>0</v>
      </c>
    </row>
    <row r="85" spans="1:9" x14ac:dyDescent="0.25">
      <c r="A85" s="16">
        <v>82</v>
      </c>
      <c r="B85" s="16" t="s">
        <v>5</v>
      </c>
      <c r="C85" s="16" t="s">
        <v>1435</v>
      </c>
      <c r="D85" s="16" t="s">
        <v>1701</v>
      </c>
      <c r="E85" s="16">
        <v>1105</v>
      </c>
      <c r="F85" s="16">
        <v>17</v>
      </c>
      <c r="G85" s="38">
        <v>0</v>
      </c>
      <c r="H85" s="17">
        <f t="shared" si="2"/>
        <v>1.5384615384615385E-2</v>
      </c>
      <c r="I85" s="17">
        <f t="shared" si="3"/>
        <v>0</v>
      </c>
    </row>
    <row r="86" spans="1:9" x14ac:dyDescent="0.25">
      <c r="A86" s="16">
        <v>83</v>
      </c>
      <c r="B86" s="16" t="s">
        <v>5</v>
      </c>
      <c r="C86" s="16" t="s">
        <v>1470</v>
      </c>
      <c r="D86" s="16" t="s">
        <v>1701</v>
      </c>
      <c r="E86" s="16">
        <v>615</v>
      </c>
      <c r="F86" s="16">
        <v>5</v>
      </c>
      <c r="G86" s="38">
        <v>0</v>
      </c>
      <c r="H86" s="17">
        <f t="shared" si="2"/>
        <v>8.130081300813009E-3</v>
      </c>
      <c r="I86" s="17">
        <f t="shared" si="3"/>
        <v>0</v>
      </c>
    </row>
    <row r="87" spans="1:9" x14ac:dyDescent="0.25">
      <c r="A87" s="16">
        <v>84</v>
      </c>
      <c r="B87" s="16" t="s">
        <v>5</v>
      </c>
      <c r="C87" s="16" t="s">
        <v>1484</v>
      </c>
      <c r="D87" s="16" t="s">
        <v>1701</v>
      </c>
      <c r="E87" s="16">
        <v>319</v>
      </c>
      <c r="F87" s="16">
        <v>22</v>
      </c>
      <c r="G87" s="38">
        <v>0</v>
      </c>
      <c r="H87" s="17">
        <f t="shared" si="2"/>
        <v>6.8965517241379309E-2</v>
      </c>
      <c r="I87" s="17">
        <f t="shared" si="3"/>
        <v>0</v>
      </c>
    </row>
    <row r="88" spans="1:9" x14ac:dyDescent="0.25">
      <c r="A88" s="16">
        <v>85</v>
      </c>
      <c r="B88" s="16" t="s">
        <v>5</v>
      </c>
      <c r="C88" s="16" t="s">
        <v>1592</v>
      </c>
      <c r="D88" s="16" t="s">
        <v>1698</v>
      </c>
      <c r="E88" s="16">
        <v>692</v>
      </c>
      <c r="F88" s="16">
        <v>592</v>
      </c>
      <c r="G88" s="38">
        <v>3</v>
      </c>
      <c r="H88" s="17">
        <f t="shared" si="2"/>
        <v>0.8554913294797688</v>
      </c>
      <c r="I88" s="17">
        <f t="shared" si="3"/>
        <v>4.335260115606936E-3</v>
      </c>
    </row>
    <row r="89" spans="1:9" x14ac:dyDescent="0.25">
      <c r="A89" s="16">
        <v>86</v>
      </c>
      <c r="B89" s="16" t="s">
        <v>5</v>
      </c>
      <c r="C89" s="16" t="s">
        <v>1502</v>
      </c>
      <c r="D89" s="16" t="s">
        <v>1698</v>
      </c>
      <c r="E89" s="16">
        <v>1352</v>
      </c>
      <c r="F89" s="16">
        <v>706</v>
      </c>
      <c r="G89" s="38">
        <v>1</v>
      </c>
      <c r="H89" s="17">
        <f t="shared" si="2"/>
        <v>0.52218934911242598</v>
      </c>
      <c r="I89" s="17">
        <f t="shared" si="3"/>
        <v>7.3964497041420117E-4</v>
      </c>
    </row>
    <row r="90" spans="1:9" x14ac:dyDescent="0.25">
      <c r="A90" s="16">
        <v>87</v>
      </c>
      <c r="B90" s="16" t="s">
        <v>5</v>
      </c>
      <c r="C90" s="16" t="s">
        <v>1581</v>
      </c>
      <c r="D90" s="16" t="s">
        <v>1698</v>
      </c>
      <c r="E90" s="16">
        <v>1254</v>
      </c>
      <c r="F90" s="16">
        <v>1220</v>
      </c>
      <c r="G90" s="38">
        <v>0</v>
      </c>
      <c r="H90" s="17">
        <f t="shared" si="2"/>
        <v>0.97288676236044658</v>
      </c>
      <c r="I90" s="17">
        <f t="shared" si="3"/>
        <v>0</v>
      </c>
    </row>
    <row r="91" spans="1:9" x14ac:dyDescent="0.25">
      <c r="A91" s="16">
        <v>88</v>
      </c>
      <c r="B91" s="16" t="s">
        <v>5</v>
      </c>
      <c r="C91" s="16" t="s">
        <v>1465</v>
      </c>
      <c r="D91" s="16" t="s">
        <v>1698</v>
      </c>
      <c r="E91" s="16">
        <v>1066</v>
      </c>
      <c r="F91" s="16">
        <v>711</v>
      </c>
      <c r="G91" s="38">
        <v>11</v>
      </c>
      <c r="H91" s="17">
        <f t="shared" si="2"/>
        <v>0.66697936210131337</v>
      </c>
      <c r="I91" s="17">
        <f t="shared" si="3"/>
        <v>1.0318949343339587E-2</v>
      </c>
    </row>
    <row r="92" spans="1:9" x14ac:dyDescent="0.25">
      <c r="A92" s="16">
        <v>89</v>
      </c>
      <c r="B92" s="16" t="s">
        <v>5</v>
      </c>
      <c r="C92" s="16" t="s">
        <v>1546</v>
      </c>
      <c r="D92" s="16" t="s">
        <v>1701</v>
      </c>
      <c r="E92" s="16">
        <v>382</v>
      </c>
      <c r="F92" s="16">
        <v>7</v>
      </c>
      <c r="G92" s="38">
        <v>0</v>
      </c>
      <c r="H92" s="17">
        <f t="shared" si="2"/>
        <v>1.832460732984293E-2</v>
      </c>
      <c r="I92" s="17">
        <f t="shared" si="3"/>
        <v>0</v>
      </c>
    </row>
    <row r="93" spans="1:9" x14ac:dyDescent="0.25">
      <c r="A93" s="16">
        <v>90</v>
      </c>
      <c r="B93" s="16" t="s">
        <v>5</v>
      </c>
      <c r="C93" s="16" t="s">
        <v>1539</v>
      </c>
      <c r="D93" s="16" t="s">
        <v>1698</v>
      </c>
      <c r="E93" s="16">
        <v>1363</v>
      </c>
      <c r="F93" s="16">
        <v>1345</v>
      </c>
      <c r="G93" s="38">
        <v>0</v>
      </c>
      <c r="H93" s="17">
        <f t="shared" si="2"/>
        <v>0.98679383712399116</v>
      </c>
      <c r="I93" s="17">
        <f t="shared" si="3"/>
        <v>0</v>
      </c>
    </row>
    <row r="94" spans="1:9" x14ac:dyDescent="0.25">
      <c r="A94" s="16">
        <v>91</v>
      </c>
      <c r="B94" s="16" t="s">
        <v>5</v>
      </c>
      <c r="C94" s="16" t="s">
        <v>1409</v>
      </c>
      <c r="D94" s="16" t="s">
        <v>1706</v>
      </c>
      <c r="E94" s="16">
        <v>617</v>
      </c>
      <c r="F94" s="16">
        <v>19</v>
      </c>
      <c r="G94" s="38">
        <v>0</v>
      </c>
      <c r="H94" s="17">
        <f t="shared" si="2"/>
        <v>3.0794165316045379E-2</v>
      </c>
      <c r="I94" s="17">
        <f t="shared" si="3"/>
        <v>0</v>
      </c>
    </row>
    <row r="95" spans="1:9" x14ac:dyDescent="0.25">
      <c r="A95" s="16">
        <v>92</v>
      </c>
      <c r="B95" s="16" t="s">
        <v>5</v>
      </c>
      <c r="C95" s="16" t="s">
        <v>1515</v>
      </c>
      <c r="D95" s="16" t="s">
        <v>1698</v>
      </c>
      <c r="E95" s="16">
        <v>1501</v>
      </c>
      <c r="F95" s="16">
        <v>1269</v>
      </c>
      <c r="G95" s="38">
        <v>2</v>
      </c>
      <c r="H95" s="17">
        <f t="shared" si="2"/>
        <v>0.84543637574950037</v>
      </c>
      <c r="I95" s="17">
        <f t="shared" si="3"/>
        <v>1.3324450366422385E-3</v>
      </c>
    </row>
    <row r="96" spans="1:9" x14ac:dyDescent="0.25">
      <c r="A96" s="16">
        <v>93</v>
      </c>
      <c r="B96" s="16" t="s">
        <v>5</v>
      </c>
      <c r="C96" s="16" t="s">
        <v>1454</v>
      </c>
      <c r="D96" s="16" t="s">
        <v>1698</v>
      </c>
      <c r="E96" s="16">
        <v>1351</v>
      </c>
      <c r="F96" s="16">
        <v>1121</v>
      </c>
      <c r="G96" s="38">
        <v>0</v>
      </c>
      <c r="H96" s="17">
        <f t="shared" si="2"/>
        <v>0.82975573649148782</v>
      </c>
      <c r="I96" s="17">
        <f t="shared" si="3"/>
        <v>0</v>
      </c>
    </row>
    <row r="97" spans="1:9" x14ac:dyDescent="0.25">
      <c r="A97" s="16">
        <v>94</v>
      </c>
      <c r="B97" s="16" t="s">
        <v>5</v>
      </c>
      <c r="C97" s="16" t="s">
        <v>1583</v>
      </c>
      <c r="D97" s="16" t="s">
        <v>1698</v>
      </c>
      <c r="E97" s="16">
        <v>1583</v>
      </c>
      <c r="F97" s="16">
        <v>1215</v>
      </c>
      <c r="G97" s="38">
        <v>0</v>
      </c>
      <c r="H97" s="17">
        <f t="shared" si="2"/>
        <v>0.76753000631711943</v>
      </c>
      <c r="I97" s="17">
        <f t="shared" si="3"/>
        <v>0</v>
      </c>
    </row>
    <row r="98" spans="1:9" x14ac:dyDescent="0.25">
      <c r="A98" s="16">
        <v>95</v>
      </c>
      <c r="B98" s="16" t="s">
        <v>5</v>
      </c>
      <c r="C98" s="16" t="s">
        <v>1524</v>
      </c>
      <c r="D98" s="16" t="s">
        <v>1698</v>
      </c>
      <c r="E98" s="16">
        <v>1921</v>
      </c>
      <c r="F98" s="16">
        <v>1828</v>
      </c>
      <c r="G98" s="38">
        <v>10</v>
      </c>
      <c r="H98" s="17">
        <f t="shared" si="2"/>
        <v>0.95158771473191051</v>
      </c>
      <c r="I98" s="17">
        <f t="shared" si="3"/>
        <v>5.2056220718375845E-3</v>
      </c>
    </row>
    <row r="99" spans="1:9" x14ac:dyDescent="0.25">
      <c r="A99" s="16">
        <v>96</v>
      </c>
      <c r="B99" s="16" t="s">
        <v>5</v>
      </c>
      <c r="C99" s="16" t="s">
        <v>1574</v>
      </c>
      <c r="D99" s="16" t="s">
        <v>1698</v>
      </c>
      <c r="E99" s="16">
        <v>1211</v>
      </c>
      <c r="F99" s="16">
        <v>1182</v>
      </c>
      <c r="G99" s="38">
        <v>2</v>
      </c>
      <c r="H99" s="17">
        <f t="shared" si="2"/>
        <v>0.97605284888521882</v>
      </c>
      <c r="I99" s="17">
        <f t="shared" si="3"/>
        <v>1.6515276630883566E-3</v>
      </c>
    </row>
    <row r="100" spans="1:9" x14ac:dyDescent="0.25">
      <c r="A100" s="16">
        <v>97</v>
      </c>
      <c r="B100" s="16" t="s">
        <v>5</v>
      </c>
      <c r="C100" s="16" t="s">
        <v>1429</v>
      </c>
      <c r="D100" s="16" t="s">
        <v>1698</v>
      </c>
      <c r="E100" s="16">
        <v>1910</v>
      </c>
      <c r="F100" s="16">
        <v>1599</v>
      </c>
      <c r="G100" s="38">
        <v>4</v>
      </c>
      <c r="H100" s="17">
        <f t="shared" si="2"/>
        <v>0.8371727748691099</v>
      </c>
      <c r="I100" s="17">
        <f t="shared" si="3"/>
        <v>2.0942408376963353E-3</v>
      </c>
    </row>
    <row r="101" spans="1:9" x14ac:dyDescent="0.25">
      <c r="A101" s="16">
        <v>98</v>
      </c>
      <c r="B101" s="16" t="s">
        <v>5</v>
      </c>
      <c r="C101" s="16" t="s">
        <v>1438</v>
      </c>
      <c r="D101" s="16" t="s">
        <v>1698</v>
      </c>
      <c r="E101" s="16">
        <v>1584</v>
      </c>
      <c r="F101" s="16">
        <v>1299</v>
      </c>
      <c r="G101" s="38">
        <v>0</v>
      </c>
      <c r="H101" s="17">
        <f t="shared" si="2"/>
        <v>0.82007575757575757</v>
      </c>
      <c r="I101" s="17">
        <f t="shared" si="3"/>
        <v>0</v>
      </c>
    </row>
    <row r="102" spans="1:9" x14ac:dyDescent="0.25">
      <c r="A102" s="16">
        <v>99</v>
      </c>
      <c r="B102" s="16" t="s">
        <v>5</v>
      </c>
      <c r="C102" s="16" t="s">
        <v>1423</v>
      </c>
      <c r="D102" s="16" t="s">
        <v>1698</v>
      </c>
      <c r="E102" s="16">
        <v>1529</v>
      </c>
      <c r="F102" s="16">
        <v>1374</v>
      </c>
      <c r="G102" s="38">
        <v>0</v>
      </c>
      <c r="H102" s="17">
        <f t="shared" si="2"/>
        <v>0.89862655330281227</v>
      </c>
      <c r="I102" s="17">
        <f t="shared" si="3"/>
        <v>0</v>
      </c>
    </row>
    <row r="103" spans="1:9" x14ac:dyDescent="0.25">
      <c r="A103" s="16">
        <v>100</v>
      </c>
      <c r="B103" s="16" t="s">
        <v>5</v>
      </c>
      <c r="C103" s="16" t="s">
        <v>1478</v>
      </c>
      <c r="D103" s="16" t="s">
        <v>1698</v>
      </c>
      <c r="E103" s="16">
        <v>1913</v>
      </c>
      <c r="F103" s="16">
        <v>1828</v>
      </c>
      <c r="G103" s="38">
        <v>0</v>
      </c>
      <c r="H103" s="17">
        <f t="shared" si="2"/>
        <v>0.95556717198118135</v>
      </c>
      <c r="I103" s="17">
        <f t="shared" si="3"/>
        <v>0</v>
      </c>
    </row>
    <row r="104" spans="1:9" x14ac:dyDescent="0.25">
      <c r="A104" s="16">
        <v>101</v>
      </c>
      <c r="B104" s="16" t="s">
        <v>5</v>
      </c>
      <c r="C104" s="16" t="s">
        <v>786</v>
      </c>
      <c r="D104" s="16" t="s">
        <v>1699</v>
      </c>
      <c r="E104" s="16">
        <v>99</v>
      </c>
      <c r="F104" s="16">
        <v>0</v>
      </c>
      <c r="G104" s="38">
        <v>0</v>
      </c>
      <c r="H104" s="17">
        <f t="shared" si="2"/>
        <v>0</v>
      </c>
      <c r="I104" s="17">
        <f t="shared" si="3"/>
        <v>0</v>
      </c>
    </row>
    <row r="105" spans="1:9" x14ac:dyDescent="0.25">
      <c r="A105" s="16">
        <v>102</v>
      </c>
      <c r="B105" s="16" t="s">
        <v>5</v>
      </c>
      <c r="C105" s="16" t="s">
        <v>1488</v>
      </c>
      <c r="D105" s="16" t="s">
        <v>1698</v>
      </c>
      <c r="E105" s="16">
        <v>1230</v>
      </c>
      <c r="F105" s="16">
        <v>935</v>
      </c>
      <c r="G105" s="38">
        <v>0</v>
      </c>
      <c r="H105" s="17">
        <f t="shared" si="2"/>
        <v>0.76016260162601623</v>
      </c>
      <c r="I105" s="17">
        <f t="shared" si="3"/>
        <v>0</v>
      </c>
    </row>
    <row r="106" spans="1:9" x14ac:dyDescent="0.25">
      <c r="A106" s="16">
        <v>103</v>
      </c>
      <c r="B106" s="16" t="s">
        <v>5</v>
      </c>
      <c r="C106" s="16" t="s">
        <v>1432</v>
      </c>
      <c r="D106" s="16" t="s">
        <v>1698</v>
      </c>
      <c r="E106" s="16">
        <v>1589</v>
      </c>
      <c r="F106" s="16">
        <v>1386</v>
      </c>
      <c r="G106" s="38">
        <v>9</v>
      </c>
      <c r="H106" s="17">
        <f t="shared" si="2"/>
        <v>0.8722466960352423</v>
      </c>
      <c r="I106" s="17">
        <f t="shared" si="3"/>
        <v>5.6639395846444307E-3</v>
      </c>
    </row>
    <row r="107" spans="1:9" x14ac:dyDescent="0.25">
      <c r="A107" s="16">
        <v>104</v>
      </c>
      <c r="B107" s="16" t="s">
        <v>5</v>
      </c>
      <c r="C107" s="16" t="s">
        <v>1505</v>
      </c>
      <c r="D107" s="16" t="s">
        <v>1701</v>
      </c>
      <c r="E107" s="16">
        <v>195</v>
      </c>
      <c r="F107" s="16">
        <v>6</v>
      </c>
      <c r="G107" s="38">
        <v>0</v>
      </c>
      <c r="H107" s="17">
        <f t="shared" si="2"/>
        <v>3.0769230769230771E-2</v>
      </c>
      <c r="I107" s="17">
        <f t="shared" si="3"/>
        <v>0</v>
      </c>
    </row>
    <row r="108" spans="1:9" x14ac:dyDescent="0.25">
      <c r="A108" s="16">
        <v>105</v>
      </c>
      <c r="B108" s="16" t="s">
        <v>5</v>
      </c>
      <c r="C108" s="16" t="s">
        <v>1532</v>
      </c>
      <c r="D108" s="16" t="s">
        <v>1698</v>
      </c>
      <c r="E108" s="16">
        <v>1709</v>
      </c>
      <c r="F108" s="16">
        <v>1384</v>
      </c>
      <c r="G108" s="38">
        <v>0</v>
      </c>
      <c r="H108" s="17">
        <f t="shared" si="2"/>
        <v>0.80983031012287887</v>
      </c>
      <c r="I108" s="17">
        <f t="shared" si="3"/>
        <v>0</v>
      </c>
    </row>
    <row r="109" spans="1:9" x14ac:dyDescent="0.25">
      <c r="A109" s="16">
        <v>106</v>
      </c>
      <c r="B109" s="16" t="s">
        <v>5</v>
      </c>
      <c r="C109" s="16" t="s">
        <v>1543</v>
      </c>
      <c r="D109" s="16" t="s">
        <v>1698</v>
      </c>
      <c r="E109" s="16">
        <v>1426</v>
      </c>
      <c r="F109" s="16">
        <v>1209</v>
      </c>
      <c r="G109" s="38">
        <v>10</v>
      </c>
      <c r="H109" s="17">
        <f t="shared" si="2"/>
        <v>0.84782608695652173</v>
      </c>
      <c r="I109" s="17">
        <f t="shared" si="3"/>
        <v>7.0126227208976155E-3</v>
      </c>
    </row>
    <row r="110" spans="1:9" x14ac:dyDescent="0.25">
      <c r="A110" s="16">
        <v>107</v>
      </c>
      <c r="B110" s="16" t="s">
        <v>5</v>
      </c>
      <c r="C110" s="16" t="s">
        <v>1522</v>
      </c>
      <c r="D110" s="16" t="s">
        <v>1698</v>
      </c>
      <c r="E110" s="16">
        <v>1606</v>
      </c>
      <c r="F110" s="16">
        <v>995</v>
      </c>
      <c r="G110" s="38">
        <v>2</v>
      </c>
      <c r="H110" s="17">
        <f t="shared" si="2"/>
        <v>0.61955168119551685</v>
      </c>
      <c r="I110" s="17">
        <f t="shared" si="3"/>
        <v>1.2453300124533001E-3</v>
      </c>
    </row>
    <row r="111" spans="1:9" x14ac:dyDescent="0.25">
      <c r="A111" s="16">
        <v>108</v>
      </c>
      <c r="B111" s="16" t="s">
        <v>5</v>
      </c>
      <c r="C111" s="16" t="s">
        <v>1565</v>
      </c>
      <c r="D111" s="16" t="s">
        <v>1698</v>
      </c>
      <c r="E111" s="16">
        <v>1198</v>
      </c>
      <c r="F111" s="16">
        <v>1062</v>
      </c>
      <c r="G111" s="38">
        <v>5</v>
      </c>
      <c r="H111" s="17">
        <f t="shared" si="2"/>
        <v>0.88647746243739567</v>
      </c>
      <c r="I111" s="17">
        <f t="shared" si="3"/>
        <v>4.1736227045075123E-3</v>
      </c>
    </row>
    <row r="112" spans="1:9" x14ac:dyDescent="0.25">
      <c r="A112" s="16">
        <v>109</v>
      </c>
      <c r="B112" s="16" t="s">
        <v>5</v>
      </c>
      <c r="C112" s="16" t="s">
        <v>1417</v>
      </c>
      <c r="D112" s="16" t="s">
        <v>1698</v>
      </c>
      <c r="E112" s="16">
        <v>1133</v>
      </c>
      <c r="F112" s="16">
        <v>1001</v>
      </c>
      <c r="G112" s="38">
        <v>2</v>
      </c>
      <c r="H112" s="17">
        <f t="shared" si="2"/>
        <v>0.88349514563106801</v>
      </c>
      <c r="I112" s="17">
        <f t="shared" si="3"/>
        <v>1.76522506619594E-3</v>
      </c>
    </row>
    <row r="113" spans="1:9" x14ac:dyDescent="0.25">
      <c r="A113" s="16">
        <v>110</v>
      </c>
      <c r="B113" s="16" t="s">
        <v>5</v>
      </c>
      <c r="C113" s="16" t="s">
        <v>1462</v>
      </c>
      <c r="D113" s="16" t="s">
        <v>1698</v>
      </c>
      <c r="E113" s="16">
        <v>1878</v>
      </c>
      <c r="F113" s="16">
        <v>1575</v>
      </c>
      <c r="G113" s="38">
        <v>162</v>
      </c>
      <c r="H113" s="17">
        <f t="shared" si="2"/>
        <v>0.83865814696485619</v>
      </c>
      <c r="I113" s="17">
        <f t="shared" si="3"/>
        <v>8.6261980830670923E-2</v>
      </c>
    </row>
    <row r="114" spans="1:9" x14ac:dyDescent="0.25">
      <c r="A114" s="16">
        <v>111</v>
      </c>
      <c r="B114" s="16" t="s">
        <v>5</v>
      </c>
      <c r="C114" s="16" t="s">
        <v>1540</v>
      </c>
      <c r="D114" s="16" t="s">
        <v>1698</v>
      </c>
      <c r="E114" s="16">
        <v>1315</v>
      </c>
      <c r="F114" s="16">
        <v>1109</v>
      </c>
      <c r="G114" s="38">
        <v>0</v>
      </c>
      <c r="H114" s="17">
        <f t="shared" si="2"/>
        <v>0.84334600760456269</v>
      </c>
      <c r="I114" s="17">
        <f t="shared" si="3"/>
        <v>0</v>
      </c>
    </row>
    <row r="115" spans="1:9" x14ac:dyDescent="0.25">
      <c r="A115" s="16">
        <v>112</v>
      </c>
      <c r="B115" s="16" t="s">
        <v>5</v>
      </c>
      <c r="C115" s="16" t="s">
        <v>787</v>
      </c>
      <c r="D115" s="16" t="s">
        <v>1701</v>
      </c>
      <c r="E115" s="16">
        <v>1027</v>
      </c>
      <c r="F115" s="16">
        <v>105</v>
      </c>
      <c r="G115" s="38">
        <v>0</v>
      </c>
      <c r="H115" s="17">
        <f t="shared" si="2"/>
        <v>0.10223953261927946</v>
      </c>
      <c r="I115" s="17">
        <f t="shared" si="3"/>
        <v>0</v>
      </c>
    </row>
    <row r="116" spans="1:9" x14ac:dyDescent="0.25">
      <c r="A116" s="16">
        <v>113</v>
      </c>
      <c r="B116" s="16" t="s">
        <v>5</v>
      </c>
      <c r="C116" s="16" t="s">
        <v>1599</v>
      </c>
      <c r="D116" s="16" t="s">
        <v>1698</v>
      </c>
      <c r="E116" s="16">
        <v>1499</v>
      </c>
      <c r="F116" s="16">
        <v>1321</v>
      </c>
      <c r="G116" s="38">
        <v>9</v>
      </c>
      <c r="H116" s="17">
        <f t="shared" si="2"/>
        <v>0.88125416944629753</v>
      </c>
      <c r="I116" s="17">
        <f t="shared" si="3"/>
        <v>6.00400266844563E-3</v>
      </c>
    </row>
    <row r="117" spans="1:9" x14ac:dyDescent="0.25">
      <c r="A117" s="16">
        <v>114</v>
      </c>
      <c r="B117" s="16" t="s">
        <v>5</v>
      </c>
      <c r="C117" s="16" t="s">
        <v>1433</v>
      </c>
      <c r="D117" s="16" t="s">
        <v>1698</v>
      </c>
      <c r="E117" s="16">
        <v>1550</v>
      </c>
      <c r="F117" s="16">
        <v>1286</v>
      </c>
      <c r="G117" s="38">
        <v>0</v>
      </c>
      <c r="H117" s="17">
        <f t="shared" si="2"/>
        <v>0.82967741935483874</v>
      </c>
      <c r="I117" s="17">
        <f t="shared" si="3"/>
        <v>0</v>
      </c>
    </row>
    <row r="118" spans="1:9" x14ac:dyDescent="0.25">
      <c r="A118" s="16">
        <v>115</v>
      </c>
      <c r="B118" s="16" t="s">
        <v>5</v>
      </c>
      <c r="C118" s="16" t="s">
        <v>13</v>
      </c>
      <c r="D118" s="16" t="s">
        <v>1701</v>
      </c>
      <c r="E118" s="16">
        <v>572</v>
      </c>
      <c r="F118" s="16">
        <v>30</v>
      </c>
      <c r="G118" s="38">
        <v>0</v>
      </c>
      <c r="H118" s="17">
        <f t="shared" si="2"/>
        <v>5.2447552447552448E-2</v>
      </c>
      <c r="I118" s="17">
        <f t="shared" si="3"/>
        <v>0</v>
      </c>
    </row>
    <row r="119" spans="1:9" x14ac:dyDescent="0.25">
      <c r="A119" s="16">
        <v>116</v>
      </c>
      <c r="B119" s="16" t="s">
        <v>5</v>
      </c>
      <c r="C119" s="16" t="s">
        <v>1557</v>
      </c>
      <c r="D119" s="16" t="s">
        <v>1701</v>
      </c>
      <c r="E119" s="16">
        <v>148</v>
      </c>
      <c r="F119" s="16">
        <v>2</v>
      </c>
      <c r="G119" s="38">
        <v>0</v>
      </c>
      <c r="H119" s="17">
        <f t="shared" si="2"/>
        <v>1.3513513513513514E-2</v>
      </c>
      <c r="I119" s="17">
        <f t="shared" si="3"/>
        <v>0</v>
      </c>
    </row>
    <row r="120" spans="1:9" x14ac:dyDescent="0.25">
      <c r="A120" s="16">
        <v>117</v>
      </c>
      <c r="B120" s="16" t="s">
        <v>5</v>
      </c>
      <c r="C120" s="16" t="s">
        <v>1535</v>
      </c>
      <c r="D120" s="16" t="s">
        <v>1698</v>
      </c>
      <c r="E120" s="16">
        <v>1808</v>
      </c>
      <c r="F120" s="16">
        <v>1668</v>
      </c>
      <c r="G120" s="38">
        <v>7</v>
      </c>
      <c r="H120" s="17">
        <f t="shared" si="2"/>
        <v>0.92256637168141598</v>
      </c>
      <c r="I120" s="17">
        <f t="shared" si="3"/>
        <v>3.8716814159292035E-3</v>
      </c>
    </row>
    <row r="121" spans="1:9" x14ac:dyDescent="0.25">
      <c r="A121" s="16">
        <v>118</v>
      </c>
      <c r="B121" s="16" t="s">
        <v>5</v>
      </c>
      <c r="C121" s="16" t="s">
        <v>1527</v>
      </c>
      <c r="D121" s="16" t="s">
        <v>1698</v>
      </c>
      <c r="E121" s="16">
        <v>1546</v>
      </c>
      <c r="F121" s="16">
        <v>1225</v>
      </c>
      <c r="G121" s="38">
        <v>63</v>
      </c>
      <c r="H121" s="17">
        <f t="shared" si="2"/>
        <v>0.7923673997412678</v>
      </c>
      <c r="I121" s="17">
        <f t="shared" si="3"/>
        <v>4.0750323415265202E-2</v>
      </c>
    </row>
    <row r="122" spans="1:9" x14ac:dyDescent="0.25">
      <c r="A122" s="16">
        <v>119</v>
      </c>
      <c r="B122" s="16" t="s">
        <v>5</v>
      </c>
      <c r="C122" s="16" t="s">
        <v>808</v>
      </c>
      <c r="D122" s="16" t="s">
        <v>1708</v>
      </c>
      <c r="E122" s="16">
        <v>192</v>
      </c>
      <c r="F122" s="16">
        <v>0</v>
      </c>
      <c r="G122" s="38">
        <v>0</v>
      </c>
      <c r="H122" s="17">
        <f t="shared" si="2"/>
        <v>0</v>
      </c>
      <c r="I122" s="17">
        <f t="shared" si="3"/>
        <v>0</v>
      </c>
    </row>
    <row r="123" spans="1:9" x14ac:dyDescent="0.25">
      <c r="A123" s="16">
        <v>120</v>
      </c>
      <c r="B123" s="16" t="s">
        <v>5</v>
      </c>
      <c r="C123" s="16" t="s">
        <v>1491</v>
      </c>
      <c r="D123" s="16" t="s">
        <v>1698</v>
      </c>
      <c r="E123" s="16">
        <v>1495</v>
      </c>
      <c r="F123" s="16">
        <v>1170</v>
      </c>
      <c r="G123" s="38">
        <v>16</v>
      </c>
      <c r="H123" s="17">
        <f t="shared" si="2"/>
        <v>0.78260869565217395</v>
      </c>
      <c r="I123" s="17">
        <f t="shared" si="3"/>
        <v>1.0702341137123745E-2</v>
      </c>
    </row>
    <row r="124" spans="1:9" x14ac:dyDescent="0.25">
      <c r="A124" s="16">
        <v>121</v>
      </c>
      <c r="B124" s="16" t="s">
        <v>5</v>
      </c>
      <c r="C124" s="16" t="s">
        <v>1500</v>
      </c>
      <c r="D124" s="16" t="s">
        <v>1698</v>
      </c>
      <c r="E124" s="16">
        <v>1610</v>
      </c>
      <c r="F124" s="16">
        <v>1417</v>
      </c>
      <c r="G124" s="38">
        <v>4</v>
      </c>
      <c r="H124" s="17">
        <f t="shared" si="2"/>
        <v>0.88012422360248443</v>
      </c>
      <c r="I124" s="17">
        <f t="shared" si="3"/>
        <v>2.4844720496894411E-3</v>
      </c>
    </row>
    <row r="125" spans="1:9" x14ac:dyDescent="0.25">
      <c r="A125" s="16">
        <v>122</v>
      </c>
      <c r="B125" s="16" t="s">
        <v>5</v>
      </c>
      <c r="C125" s="16" t="s">
        <v>806</v>
      </c>
      <c r="D125" s="16" t="s">
        <v>1698</v>
      </c>
      <c r="E125" s="16">
        <v>2720</v>
      </c>
      <c r="F125" s="16">
        <v>726</v>
      </c>
      <c r="G125" s="38">
        <v>0</v>
      </c>
      <c r="H125" s="17">
        <f t="shared" si="2"/>
        <v>0.26691176470588235</v>
      </c>
      <c r="I125" s="17">
        <f t="shared" si="3"/>
        <v>0</v>
      </c>
    </row>
    <row r="126" spans="1:9" x14ac:dyDescent="0.25">
      <c r="A126" s="16">
        <v>123</v>
      </c>
      <c r="B126" s="16" t="s">
        <v>5</v>
      </c>
      <c r="C126" s="16" t="s">
        <v>783</v>
      </c>
      <c r="D126" s="16" t="s">
        <v>1706</v>
      </c>
      <c r="E126" s="16">
        <v>902</v>
      </c>
      <c r="F126" s="16">
        <v>23</v>
      </c>
      <c r="G126" s="38">
        <v>0</v>
      </c>
      <c r="H126" s="17">
        <f t="shared" si="2"/>
        <v>2.5498891352549888E-2</v>
      </c>
      <c r="I126" s="17">
        <f t="shared" si="3"/>
        <v>0</v>
      </c>
    </row>
    <row r="127" spans="1:9" x14ac:dyDescent="0.25">
      <c r="A127" s="16">
        <v>124</v>
      </c>
      <c r="B127" s="16" t="s">
        <v>5</v>
      </c>
      <c r="C127" s="16" t="s">
        <v>805</v>
      </c>
      <c r="D127" s="16" t="s">
        <v>1701</v>
      </c>
      <c r="E127" s="16">
        <v>1259</v>
      </c>
      <c r="F127" s="16">
        <v>59</v>
      </c>
      <c r="G127" s="38">
        <v>0</v>
      </c>
      <c r="H127" s="17">
        <f t="shared" si="2"/>
        <v>4.6862589356632248E-2</v>
      </c>
      <c r="I127" s="17">
        <f t="shared" si="3"/>
        <v>0</v>
      </c>
    </row>
    <row r="128" spans="1:9" x14ac:dyDescent="0.25">
      <c r="A128" s="16">
        <v>125</v>
      </c>
      <c r="B128" s="16" t="s">
        <v>5</v>
      </c>
      <c r="C128" s="16" t="s">
        <v>789</v>
      </c>
      <c r="D128" s="16" t="s">
        <v>1701</v>
      </c>
      <c r="E128" s="16">
        <v>4030</v>
      </c>
      <c r="F128" s="16">
        <v>1789</v>
      </c>
      <c r="G128" s="38">
        <v>5</v>
      </c>
      <c r="H128" s="17">
        <f t="shared" si="2"/>
        <v>0.44392059553349877</v>
      </c>
      <c r="I128" s="17">
        <f t="shared" si="3"/>
        <v>1.2406947890818859E-3</v>
      </c>
    </row>
    <row r="129" spans="1:9" x14ac:dyDescent="0.25">
      <c r="A129" s="16">
        <v>126</v>
      </c>
      <c r="B129" s="16" t="s">
        <v>5</v>
      </c>
      <c r="C129" s="16" t="s">
        <v>782</v>
      </c>
      <c r="D129" s="16" t="s">
        <v>1701</v>
      </c>
      <c r="E129" s="16">
        <v>3385</v>
      </c>
      <c r="F129" s="16">
        <v>36</v>
      </c>
      <c r="G129" s="38">
        <v>0</v>
      </c>
      <c r="H129" s="17">
        <f t="shared" si="2"/>
        <v>1.0635155096011817E-2</v>
      </c>
      <c r="I129" s="17">
        <f t="shared" si="3"/>
        <v>0</v>
      </c>
    </row>
    <row r="130" spans="1:9" x14ac:dyDescent="0.25">
      <c r="A130" s="16">
        <v>127</v>
      </c>
      <c r="B130" s="16" t="s">
        <v>5</v>
      </c>
      <c r="C130" s="16" t="s">
        <v>1564</v>
      </c>
      <c r="D130" s="16" t="s">
        <v>1698</v>
      </c>
      <c r="E130" s="16">
        <v>1977</v>
      </c>
      <c r="F130" s="16">
        <v>1411</v>
      </c>
      <c r="G130" s="38">
        <v>2</v>
      </c>
      <c r="H130" s="17">
        <f t="shared" si="2"/>
        <v>0.71370763783510371</v>
      </c>
      <c r="I130" s="17">
        <f t="shared" si="3"/>
        <v>1.0116337885685382E-3</v>
      </c>
    </row>
    <row r="131" spans="1:9" x14ac:dyDescent="0.25">
      <c r="A131" s="16">
        <v>128</v>
      </c>
      <c r="B131" s="16" t="s">
        <v>5</v>
      </c>
      <c r="C131" s="16" t="s">
        <v>1567</v>
      </c>
      <c r="D131" s="16" t="s">
        <v>1698</v>
      </c>
      <c r="E131" s="16">
        <v>1273</v>
      </c>
      <c r="F131" s="16">
        <v>351</v>
      </c>
      <c r="G131" s="38">
        <v>0</v>
      </c>
      <c r="H131" s="17">
        <f t="shared" si="2"/>
        <v>0.27572663000785547</v>
      </c>
      <c r="I131" s="17">
        <f t="shared" si="3"/>
        <v>0</v>
      </c>
    </row>
    <row r="132" spans="1:9" x14ac:dyDescent="0.25">
      <c r="A132" s="16">
        <v>129</v>
      </c>
      <c r="B132" s="16" t="s">
        <v>5</v>
      </c>
      <c r="C132" s="16" t="s">
        <v>1566</v>
      </c>
      <c r="D132" s="16" t="s">
        <v>1698</v>
      </c>
      <c r="E132" s="16">
        <v>1590</v>
      </c>
      <c r="F132" s="16">
        <v>1420</v>
      </c>
      <c r="G132" s="38">
        <v>3</v>
      </c>
      <c r="H132" s="17">
        <f t="shared" ref="H132:H195" si="4">F132/E132</f>
        <v>0.89308176100628933</v>
      </c>
      <c r="I132" s="17">
        <f t="shared" ref="I132:I195" si="5">G132/E132</f>
        <v>1.8867924528301887E-3</v>
      </c>
    </row>
    <row r="133" spans="1:9" x14ac:dyDescent="0.25">
      <c r="A133" s="16">
        <v>130</v>
      </c>
      <c r="B133" s="16" t="s">
        <v>5</v>
      </c>
      <c r="C133" s="16" t="s">
        <v>1569</v>
      </c>
      <c r="D133" s="16" t="s">
        <v>1701</v>
      </c>
      <c r="E133" s="16">
        <v>380</v>
      </c>
      <c r="F133" s="16">
        <v>36</v>
      </c>
      <c r="G133" s="38">
        <v>0</v>
      </c>
      <c r="H133" s="17">
        <f t="shared" si="4"/>
        <v>9.4736842105263161E-2</v>
      </c>
      <c r="I133" s="17">
        <f t="shared" si="5"/>
        <v>0</v>
      </c>
    </row>
    <row r="134" spans="1:9" x14ac:dyDescent="0.25">
      <c r="A134" s="16">
        <v>131</v>
      </c>
      <c r="B134" s="16" t="s">
        <v>5</v>
      </c>
      <c r="C134" s="16" t="s">
        <v>1568</v>
      </c>
      <c r="D134" s="16" t="s">
        <v>1701</v>
      </c>
      <c r="E134" s="16">
        <v>853</v>
      </c>
      <c r="F134" s="16">
        <v>29</v>
      </c>
      <c r="G134" s="38">
        <v>0</v>
      </c>
      <c r="H134" s="17">
        <f t="shared" si="4"/>
        <v>3.399765533411489E-2</v>
      </c>
      <c r="I134" s="17">
        <f t="shared" si="5"/>
        <v>0</v>
      </c>
    </row>
    <row r="135" spans="1:9" x14ac:dyDescent="0.25">
      <c r="A135" s="16">
        <v>132</v>
      </c>
      <c r="B135" s="16" t="s">
        <v>5</v>
      </c>
      <c r="C135" s="16" t="s">
        <v>1570</v>
      </c>
      <c r="D135" s="16" t="s">
        <v>1698</v>
      </c>
      <c r="E135" s="16">
        <v>1622</v>
      </c>
      <c r="F135" s="16">
        <v>1176</v>
      </c>
      <c r="G135" s="38">
        <v>0</v>
      </c>
      <c r="H135" s="17">
        <f t="shared" si="4"/>
        <v>0.72503082614056724</v>
      </c>
      <c r="I135" s="17">
        <f t="shared" si="5"/>
        <v>0</v>
      </c>
    </row>
    <row r="136" spans="1:9" x14ac:dyDescent="0.25">
      <c r="A136" s="16">
        <v>133</v>
      </c>
      <c r="B136" s="16" t="s">
        <v>5</v>
      </c>
      <c r="C136" s="16" t="s">
        <v>1600</v>
      </c>
      <c r="D136" s="16" t="s">
        <v>1698</v>
      </c>
      <c r="E136" s="16">
        <v>1187</v>
      </c>
      <c r="F136" s="16">
        <v>826</v>
      </c>
      <c r="G136" s="38">
        <v>1</v>
      </c>
      <c r="H136" s="17">
        <f t="shared" si="4"/>
        <v>0.69587194608256109</v>
      </c>
      <c r="I136" s="17">
        <f t="shared" si="5"/>
        <v>8.4245998315080029E-4</v>
      </c>
    </row>
    <row r="137" spans="1:9" x14ac:dyDescent="0.25">
      <c r="A137" s="16">
        <v>134</v>
      </c>
      <c r="B137" s="16" t="s">
        <v>5</v>
      </c>
      <c r="C137" s="16" t="s">
        <v>1561</v>
      </c>
      <c r="D137" s="16" t="s">
        <v>1698</v>
      </c>
      <c r="E137" s="16">
        <v>890</v>
      </c>
      <c r="F137" s="16">
        <v>809</v>
      </c>
      <c r="G137" s="38">
        <v>0</v>
      </c>
      <c r="H137" s="17">
        <f t="shared" si="4"/>
        <v>0.90898876404494378</v>
      </c>
      <c r="I137" s="17">
        <f t="shared" si="5"/>
        <v>0</v>
      </c>
    </row>
    <row r="138" spans="1:9" x14ac:dyDescent="0.25">
      <c r="A138" s="16">
        <v>135</v>
      </c>
      <c r="B138" s="16" t="s">
        <v>5</v>
      </c>
      <c r="C138" s="16" t="s">
        <v>1560</v>
      </c>
      <c r="D138" s="16" t="s">
        <v>1698</v>
      </c>
      <c r="E138" s="16">
        <v>1609</v>
      </c>
      <c r="F138" s="16">
        <v>1247</v>
      </c>
      <c r="G138" s="38">
        <v>2</v>
      </c>
      <c r="H138" s="17">
        <f t="shared" si="4"/>
        <v>0.7750155376009944</v>
      </c>
      <c r="I138" s="17">
        <f t="shared" si="5"/>
        <v>1.243008079552517E-3</v>
      </c>
    </row>
    <row r="139" spans="1:9" x14ac:dyDescent="0.25">
      <c r="A139" s="16">
        <v>136</v>
      </c>
      <c r="B139" s="16" t="s">
        <v>5</v>
      </c>
      <c r="C139" s="16" t="s">
        <v>1542</v>
      </c>
      <c r="D139" s="16" t="s">
        <v>1698</v>
      </c>
      <c r="E139" s="16">
        <v>1888</v>
      </c>
      <c r="F139" s="16">
        <v>1193</v>
      </c>
      <c r="G139" s="38">
        <v>7</v>
      </c>
      <c r="H139" s="17">
        <f t="shared" si="4"/>
        <v>0.63188559322033899</v>
      </c>
      <c r="I139" s="17">
        <f t="shared" si="5"/>
        <v>3.7076271186440679E-3</v>
      </c>
    </row>
    <row r="140" spans="1:9" x14ac:dyDescent="0.25">
      <c r="A140" s="16">
        <v>137</v>
      </c>
      <c r="B140" s="16" t="s">
        <v>5</v>
      </c>
      <c r="C140" s="16" t="s">
        <v>1541</v>
      </c>
      <c r="D140" s="16" t="s">
        <v>1701</v>
      </c>
      <c r="E140" s="16">
        <v>874</v>
      </c>
      <c r="F140" s="16">
        <v>3</v>
      </c>
      <c r="G140" s="38">
        <v>0</v>
      </c>
      <c r="H140" s="17">
        <f t="shared" si="4"/>
        <v>3.4324942791762012E-3</v>
      </c>
      <c r="I140" s="17">
        <f t="shared" si="5"/>
        <v>0</v>
      </c>
    </row>
    <row r="141" spans="1:9" x14ac:dyDescent="0.25">
      <c r="A141" s="16">
        <v>138</v>
      </c>
      <c r="B141" s="16" t="s">
        <v>5</v>
      </c>
      <c r="C141" s="16" t="s">
        <v>1548</v>
      </c>
      <c r="D141" s="16" t="s">
        <v>1701</v>
      </c>
      <c r="E141" s="16">
        <v>128</v>
      </c>
      <c r="F141" s="16">
        <v>5</v>
      </c>
      <c r="G141" s="38">
        <v>0</v>
      </c>
      <c r="H141" s="17">
        <f t="shared" si="4"/>
        <v>3.90625E-2</v>
      </c>
      <c r="I141" s="17">
        <f t="shared" si="5"/>
        <v>0</v>
      </c>
    </row>
    <row r="142" spans="1:9" x14ac:dyDescent="0.25">
      <c r="A142" s="16">
        <v>139</v>
      </c>
      <c r="B142" s="16" t="s">
        <v>5</v>
      </c>
      <c r="C142" s="16" t="s">
        <v>1547</v>
      </c>
      <c r="D142" s="16" t="s">
        <v>1698</v>
      </c>
      <c r="E142" s="16">
        <v>1974</v>
      </c>
      <c r="F142" s="16">
        <v>1611</v>
      </c>
      <c r="G142" s="38">
        <v>6</v>
      </c>
      <c r="H142" s="17">
        <f t="shared" si="4"/>
        <v>0.81610942249240126</v>
      </c>
      <c r="I142" s="17">
        <f t="shared" si="5"/>
        <v>3.0395136778115501E-3</v>
      </c>
    </row>
    <row r="143" spans="1:9" x14ac:dyDescent="0.25">
      <c r="A143" s="16">
        <v>140</v>
      </c>
      <c r="B143" s="16" t="s">
        <v>5</v>
      </c>
      <c r="C143" s="16" t="s">
        <v>1545</v>
      </c>
      <c r="D143" s="16" t="s">
        <v>1698</v>
      </c>
      <c r="E143" s="16">
        <v>1620</v>
      </c>
      <c r="F143" s="16">
        <v>1173</v>
      </c>
      <c r="G143" s="38">
        <v>1</v>
      </c>
      <c r="H143" s="17">
        <f t="shared" si="4"/>
        <v>0.72407407407407409</v>
      </c>
      <c r="I143" s="17">
        <f t="shared" si="5"/>
        <v>6.1728395061728394E-4</v>
      </c>
    </row>
    <row r="144" spans="1:9" x14ac:dyDescent="0.25">
      <c r="A144" s="16">
        <v>141</v>
      </c>
      <c r="B144" s="16" t="s">
        <v>5</v>
      </c>
      <c r="C144" s="16" t="s">
        <v>1544</v>
      </c>
      <c r="D144" s="16" t="s">
        <v>1698</v>
      </c>
      <c r="E144" s="16">
        <v>1550</v>
      </c>
      <c r="F144" s="16">
        <v>300</v>
      </c>
      <c r="G144" s="38">
        <v>0</v>
      </c>
      <c r="H144" s="17">
        <f t="shared" si="4"/>
        <v>0.19354838709677419</v>
      </c>
      <c r="I144" s="17">
        <f t="shared" si="5"/>
        <v>0</v>
      </c>
    </row>
    <row r="145" spans="1:9" x14ac:dyDescent="0.25">
      <c r="A145" s="16">
        <v>142</v>
      </c>
      <c r="B145" s="16" t="s">
        <v>5</v>
      </c>
      <c r="C145" s="16" t="s">
        <v>1550</v>
      </c>
      <c r="D145" s="16" t="s">
        <v>1698</v>
      </c>
      <c r="E145" s="16">
        <v>1530</v>
      </c>
      <c r="F145" s="16">
        <v>345</v>
      </c>
      <c r="G145" s="38">
        <v>3</v>
      </c>
      <c r="H145" s="17">
        <f t="shared" si="4"/>
        <v>0.22549019607843138</v>
      </c>
      <c r="I145" s="17">
        <f t="shared" si="5"/>
        <v>1.9607843137254902E-3</v>
      </c>
    </row>
    <row r="146" spans="1:9" x14ac:dyDescent="0.25">
      <c r="A146" s="16">
        <v>143</v>
      </c>
      <c r="B146" s="16" t="s">
        <v>5</v>
      </c>
      <c r="C146" s="16" t="s">
        <v>1551</v>
      </c>
      <c r="D146" s="16" t="s">
        <v>1701</v>
      </c>
      <c r="E146" s="16">
        <v>481</v>
      </c>
      <c r="F146" s="16">
        <v>6</v>
      </c>
      <c r="G146" s="38">
        <v>0</v>
      </c>
      <c r="H146" s="17">
        <f t="shared" si="4"/>
        <v>1.2474012474012475E-2</v>
      </c>
      <c r="I146" s="17">
        <f t="shared" si="5"/>
        <v>0</v>
      </c>
    </row>
    <row r="147" spans="1:9" x14ac:dyDescent="0.25">
      <c r="A147" s="16">
        <v>144</v>
      </c>
      <c r="B147" s="16" t="s">
        <v>5</v>
      </c>
      <c r="C147" s="16" t="s">
        <v>1559</v>
      </c>
      <c r="D147" s="16" t="s">
        <v>1698</v>
      </c>
      <c r="E147" s="16">
        <v>1514</v>
      </c>
      <c r="F147" s="16">
        <v>1361</v>
      </c>
      <c r="G147" s="38">
        <v>1</v>
      </c>
      <c r="H147" s="17">
        <f t="shared" si="4"/>
        <v>0.89894319682959045</v>
      </c>
      <c r="I147" s="17">
        <f t="shared" si="5"/>
        <v>6.6050198150594452E-4</v>
      </c>
    </row>
    <row r="148" spans="1:9" x14ac:dyDescent="0.25">
      <c r="A148" s="16">
        <v>145</v>
      </c>
      <c r="B148" s="16" t="s">
        <v>5</v>
      </c>
      <c r="C148" s="16" t="s">
        <v>1537</v>
      </c>
      <c r="D148" s="16" t="s">
        <v>1698</v>
      </c>
      <c r="E148" s="16">
        <v>1041</v>
      </c>
      <c r="F148" s="16">
        <v>888</v>
      </c>
      <c r="G148" s="38">
        <v>9</v>
      </c>
      <c r="H148" s="17">
        <f t="shared" si="4"/>
        <v>0.85302593659942361</v>
      </c>
      <c r="I148" s="17">
        <f t="shared" si="5"/>
        <v>8.6455331412103754E-3</v>
      </c>
    </row>
    <row r="149" spans="1:9" x14ac:dyDescent="0.25">
      <c r="A149" s="16">
        <v>146</v>
      </c>
      <c r="B149" s="16" t="s">
        <v>5</v>
      </c>
      <c r="C149" s="16" t="s">
        <v>1533</v>
      </c>
      <c r="D149" s="16" t="s">
        <v>1698</v>
      </c>
      <c r="E149" s="16">
        <v>1367</v>
      </c>
      <c r="F149" s="16">
        <v>1118</v>
      </c>
      <c r="G149" s="38">
        <v>0</v>
      </c>
      <c r="H149" s="17">
        <f t="shared" si="4"/>
        <v>0.81784930504754938</v>
      </c>
      <c r="I149" s="17">
        <f t="shared" si="5"/>
        <v>0</v>
      </c>
    </row>
    <row r="150" spans="1:9" x14ac:dyDescent="0.25">
      <c r="A150" s="16">
        <v>147</v>
      </c>
      <c r="B150" s="16" t="s">
        <v>5</v>
      </c>
      <c r="C150" s="16" t="s">
        <v>1531</v>
      </c>
      <c r="D150" s="16" t="s">
        <v>1698</v>
      </c>
      <c r="E150" s="16">
        <v>1790</v>
      </c>
      <c r="F150" s="16">
        <v>1467</v>
      </c>
      <c r="G150" s="38">
        <v>32</v>
      </c>
      <c r="H150" s="17">
        <f t="shared" si="4"/>
        <v>0.81955307262569832</v>
      </c>
      <c r="I150" s="17">
        <f t="shared" si="5"/>
        <v>1.7877094972067038E-2</v>
      </c>
    </row>
    <row r="151" spans="1:9" x14ac:dyDescent="0.25">
      <c r="A151" s="16">
        <v>148</v>
      </c>
      <c r="B151" s="16" t="s">
        <v>5</v>
      </c>
      <c r="C151" s="16" t="s">
        <v>1530</v>
      </c>
      <c r="D151" s="16" t="s">
        <v>1701</v>
      </c>
      <c r="E151" s="16">
        <v>349</v>
      </c>
      <c r="F151" s="16">
        <v>4</v>
      </c>
      <c r="G151" s="38">
        <v>0</v>
      </c>
      <c r="H151" s="17">
        <f t="shared" si="4"/>
        <v>1.1461318051575931E-2</v>
      </c>
      <c r="I151" s="17">
        <f t="shared" si="5"/>
        <v>0</v>
      </c>
    </row>
    <row r="152" spans="1:9" x14ac:dyDescent="0.25">
      <c r="A152" s="16">
        <v>149</v>
      </c>
      <c r="B152" s="16" t="s">
        <v>5</v>
      </c>
      <c r="C152" s="16" t="s">
        <v>1529</v>
      </c>
      <c r="D152" s="16" t="s">
        <v>1698</v>
      </c>
      <c r="E152" s="16">
        <v>1513</v>
      </c>
      <c r="F152" s="16">
        <v>969</v>
      </c>
      <c r="G152" s="38">
        <v>0</v>
      </c>
      <c r="H152" s="17">
        <f t="shared" si="4"/>
        <v>0.6404494382022472</v>
      </c>
      <c r="I152" s="17">
        <f t="shared" si="5"/>
        <v>0</v>
      </c>
    </row>
    <row r="153" spans="1:9" x14ac:dyDescent="0.25">
      <c r="A153" s="16">
        <v>150</v>
      </c>
      <c r="B153" s="16" t="s">
        <v>5</v>
      </c>
      <c r="C153" s="16" t="s">
        <v>1528</v>
      </c>
      <c r="D153" s="16" t="s">
        <v>1698</v>
      </c>
      <c r="E153" s="16">
        <v>1495</v>
      </c>
      <c r="F153" s="16">
        <v>617</v>
      </c>
      <c r="G153" s="38">
        <v>1</v>
      </c>
      <c r="H153" s="17">
        <f t="shared" si="4"/>
        <v>0.41270903010033444</v>
      </c>
      <c r="I153" s="17">
        <f t="shared" si="5"/>
        <v>6.6889632107023408E-4</v>
      </c>
    </row>
    <row r="154" spans="1:9" x14ac:dyDescent="0.25">
      <c r="A154" s="16">
        <v>151</v>
      </c>
      <c r="B154" s="16" t="s">
        <v>5</v>
      </c>
      <c r="C154" s="16" t="s">
        <v>1588</v>
      </c>
      <c r="D154" s="16" t="s">
        <v>1698</v>
      </c>
      <c r="E154" s="16">
        <v>1257</v>
      </c>
      <c r="F154" s="16">
        <v>1129</v>
      </c>
      <c r="G154" s="38">
        <v>3</v>
      </c>
      <c r="H154" s="17">
        <f t="shared" si="4"/>
        <v>0.89817024661893397</v>
      </c>
      <c r="I154" s="17">
        <f t="shared" si="5"/>
        <v>2.3866348448687352E-3</v>
      </c>
    </row>
    <row r="155" spans="1:9" x14ac:dyDescent="0.25">
      <c r="A155" s="16">
        <v>152</v>
      </c>
      <c r="B155" s="16" t="s">
        <v>5</v>
      </c>
      <c r="C155" s="16" t="s">
        <v>1412</v>
      </c>
      <c r="D155" s="16" t="s">
        <v>1701</v>
      </c>
      <c r="E155" s="16">
        <v>872</v>
      </c>
      <c r="F155" s="16">
        <v>57</v>
      </c>
      <c r="G155" s="38">
        <v>0</v>
      </c>
      <c r="H155" s="17">
        <f t="shared" si="4"/>
        <v>6.5366972477064217E-2</v>
      </c>
      <c r="I155" s="17">
        <f t="shared" si="5"/>
        <v>0</v>
      </c>
    </row>
    <row r="156" spans="1:9" x14ac:dyDescent="0.25">
      <c r="A156" s="16">
        <v>153</v>
      </c>
      <c r="B156" s="16" t="s">
        <v>5</v>
      </c>
      <c r="C156" s="16" t="s">
        <v>1586</v>
      </c>
      <c r="D156" s="16" t="s">
        <v>1698</v>
      </c>
      <c r="E156" s="16">
        <v>1787</v>
      </c>
      <c r="F156" s="16">
        <v>1467</v>
      </c>
      <c r="G156" s="38">
        <v>4</v>
      </c>
      <c r="H156" s="17">
        <f t="shared" si="4"/>
        <v>0.8209289311695579</v>
      </c>
      <c r="I156" s="17">
        <f t="shared" si="5"/>
        <v>2.2383883603805262E-3</v>
      </c>
    </row>
    <row r="157" spans="1:9" x14ac:dyDescent="0.25">
      <c r="A157" s="16">
        <v>154</v>
      </c>
      <c r="B157" s="16" t="s">
        <v>5</v>
      </c>
      <c r="C157" s="16" t="s">
        <v>1585</v>
      </c>
      <c r="D157" s="16" t="s">
        <v>1701</v>
      </c>
      <c r="E157" s="16">
        <v>724</v>
      </c>
      <c r="F157" s="16">
        <v>277</v>
      </c>
      <c r="G157" s="38">
        <v>0</v>
      </c>
      <c r="H157" s="17">
        <f t="shared" si="4"/>
        <v>0.38259668508287292</v>
      </c>
      <c r="I157" s="17">
        <f t="shared" si="5"/>
        <v>0</v>
      </c>
    </row>
    <row r="158" spans="1:9" x14ac:dyDescent="0.25">
      <c r="A158" s="16">
        <v>155</v>
      </c>
      <c r="B158" s="16" t="s">
        <v>5</v>
      </c>
      <c r="C158" s="16" t="s">
        <v>1596</v>
      </c>
      <c r="D158" s="16" t="s">
        <v>1701</v>
      </c>
      <c r="E158" s="16">
        <v>202</v>
      </c>
      <c r="F158" s="16">
        <v>3</v>
      </c>
      <c r="G158" s="38">
        <v>0</v>
      </c>
      <c r="H158" s="17">
        <f t="shared" si="4"/>
        <v>1.4851485148514851E-2</v>
      </c>
      <c r="I158" s="17">
        <f t="shared" si="5"/>
        <v>0</v>
      </c>
    </row>
    <row r="159" spans="1:9" x14ac:dyDescent="0.25">
      <c r="A159" s="16">
        <v>156</v>
      </c>
      <c r="B159" s="16" t="s">
        <v>5</v>
      </c>
      <c r="C159" s="16" t="s">
        <v>1584</v>
      </c>
      <c r="D159" s="16" t="s">
        <v>1698</v>
      </c>
      <c r="E159" s="16">
        <v>1462</v>
      </c>
      <c r="F159" s="16">
        <v>1204</v>
      </c>
      <c r="G159" s="38">
        <v>0</v>
      </c>
      <c r="H159" s="17">
        <f t="shared" si="4"/>
        <v>0.82352941176470584</v>
      </c>
      <c r="I159" s="17">
        <f t="shared" si="5"/>
        <v>0</v>
      </c>
    </row>
    <row r="160" spans="1:9" x14ac:dyDescent="0.25">
      <c r="A160" s="16">
        <v>157</v>
      </c>
      <c r="B160" s="16" t="s">
        <v>5</v>
      </c>
      <c r="C160" s="16" t="s">
        <v>1593</v>
      </c>
      <c r="D160" s="16" t="s">
        <v>1698</v>
      </c>
      <c r="E160" s="16">
        <v>1463</v>
      </c>
      <c r="F160" s="16">
        <v>848</v>
      </c>
      <c r="G160" s="38">
        <v>1</v>
      </c>
      <c r="H160" s="17">
        <f t="shared" si="4"/>
        <v>0.57963089542036905</v>
      </c>
      <c r="I160" s="17">
        <f t="shared" si="5"/>
        <v>6.8352699931647305E-4</v>
      </c>
    </row>
    <row r="161" spans="1:9" x14ac:dyDescent="0.25">
      <c r="A161" s="16">
        <v>158</v>
      </c>
      <c r="B161" s="16" t="s">
        <v>5</v>
      </c>
      <c r="C161" s="16" t="s">
        <v>1430</v>
      </c>
      <c r="D161" s="16" t="s">
        <v>1698</v>
      </c>
      <c r="E161" s="16">
        <v>1811</v>
      </c>
      <c r="F161" s="16">
        <v>1230</v>
      </c>
      <c r="G161" s="38">
        <v>7</v>
      </c>
      <c r="H161" s="17">
        <f t="shared" si="4"/>
        <v>0.67918277194919929</v>
      </c>
      <c r="I161" s="17">
        <f t="shared" si="5"/>
        <v>3.865267807840972E-3</v>
      </c>
    </row>
    <row r="162" spans="1:9" x14ac:dyDescent="0.25">
      <c r="A162" s="16">
        <v>159</v>
      </c>
      <c r="B162" s="16" t="s">
        <v>5</v>
      </c>
      <c r="C162" s="16" t="s">
        <v>1426</v>
      </c>
      <c r="D162" s="16" t="s">
        <v>1698</v>
      </c>
      <c r="E162" s="16">
        <v>1407</v>
      </c>
      <c r="F162" s="16">
        <v>1013</v>
      </c>
      <c r="G162" s="38">
        <v>12</v>
      </c>
      <c r="H162" s="17">
        <f t="shared" si="4"/>
        <v>0.71997157071783935</v>
      </c>
      <c r="I162" s="17">
        <f t="shared" si="5"/>
        <v>8.5287846481876331E-3</v>
      </c>
    </row>
    <row r="163" spans="1:9" x14ac:dyDescent="0.25">
      <c r="A163" s="16">
        <v>160</v>
      </c>
      <c r="B163" s="16" t="s">
        <v>5</v>
      </c>
      <c r="C163" s="16" t="s">
        <v>1425</v>
      </c>
      <c r="D163" s="16" t="s">
        <v>1709</v>
      </c>
      <c r="E163" s="16">
        <v>1820</v>
      </c>
      <c r="F163" s="16">
        <v>77</v>
      </c>
      <c r="G163" s="38">
        <v>1</v>
      </c>
      <c r="H163" s="17">
        <f t="shared" si="4"/>
        <v>4.230769230769231E-2</v>
      </c>
      <c r="I163" s="17">
        <f t="shared" si="5"/>
        <v>5.4945054945054945E-4</v>
      </c>
    </row>
    <row r="164" spans="1:9" x14ac:dyDescent="0.25">
      <c r="A164" s="16">
        <v>161</v>
      </c>
      <c r="B164" s="16" t="s">
        <v>5</v>
      </c>
      <c r="C164" s="16" t="s">
        <v>1424</v>
      </c>
      <c r="D164" s="16" t="s">
        <v>1698</v>
      </c>
      <c r="E164" s="16">
        <v>1700</v>
      </c>
      <c r="F164" s="16">
        <v>427</v>
      </c>
      <c r="G164" s="38">
        <v>0</v>
      </c>
      <c r="H164" s="17">
        <f t="shared" si="4"/>
        <v>0.25117647058823528</v>
      </c>
      <c r="I164" s="17">
        <f t="shared" si="5"/>
        <v>0</v>
      </c>
    </row>
    <row r="165" spans="1:9" x14ac:dyDescent="0.25">
      <c r="A165" s="16">
        <v>162</v>
      </c>
      <c r="B165" s="16" t="s">
        <v>5</v>
      </c>
      <c r="C165" s="16" t="s">
        <v>1431</v>
      </c>
      <c r="D165" s="16" t="s">
        <v>1698</v>
      </c>
      <c r="E165" s="16">
        <v>1725</v>
      </c>
      <c r="F165" s="16">
        <v>1245</v>
      </c>
      <c r="G165" s="38">
        <v>0</v>
      </c>
      <c r="H165" s="17">
        <f t="shared" si="4"/>
        <v>0.72173913043478266</v>
      </c>
      <c r="I165" s="17">
        <f t="shared" si="5"/>
        <v>0</v>
      </c>
    </row>
    <row r="166" spans="1:9" x14ac:dyDescent="0.25">
      <c r="A166" s="16">
        <v>163</v>
      </c>
      <c r="B166" s="16" t="s">
        <v>5</v>
      </c>
      <c r="C166" s="16" t="s">
        <v>1422</v>
      </c>
      <c r="D166" s="16" t="s">
        <v>1698</v>
      </c>
      <c r="E166" s="16">
        <v>1547</v>
      </c>
      <c r="F166" s="16">
        <v>799</v>
      </c>
      <c r="G166" s="38">
        <v>1</v>
      </c>
      <c r="H166" s="17">
        <f t="shared" si="4"/>
        <v>0.51648351648351654</v>
      </c>
      <c r="I166" s="17">
        <f t="shared" si="5"/>
        <v>6.4641241111829345E-4</v>
      </c>
    </row>
    <row r="167" spans="1:9" x14ac:dyDescent="0.25">
      <c r="A167" s="16">
        <v>164</v>
      </c>
      <c r="B167" s="16" t="s">
        <v>5</v>
      </c>
      <c r="C167" s="16" t="s">
        <v>1420</v>
      </c>
      <c r="D167" s="16" t="s">
        <v>1698</v>
      </c>
      <c r="E167" s="16">
        <v>1322</v>
      </c>
      <c r="F167" s="16">
        <v>1086</v>
      </c>
      <c r="G167" s="38">
        <v>1</v>
      </c>
      <c r="H167" s="17">
        <f t="shared" si="4"/>
        <v>0.82148260211800306</v>
      </c>
      <c r="I167" s="17">
        <f t="shared" si="5"/>
        <v>7.5642965204236008E-4</v>
      </c>
    </row>
    <row r="168" spans="1:9" x14ac:dyDescent="0.25">
      <c r="A168" s="16">
        <v>165</v>
      </c>
      <c r="B168" s="16" t="s">
        <v>5</v>
      </c>
      <c r="C168" s="16" t="s">
        <v>1419</v>
      </c>
      <c r="D168" s="16" t="s">
        <v>1698</v>
      </c>
      <c r="E168" s="16">
        <v>943</v>
      </c>
      <c r="F168" s="16">
        <v>786</v>
      </c>
      <c r="G168" s="38">
        <v>1</v>
      </c>
      <c r="H168" s="17">
        <f t="shared" si="4"/>
        <v>0.83351007423117707</v>
      </c>
      <c r="I168" s="17">
        <f t="shared" si="5"/>
        <v>1.0604453870625664E-3</v>
      </c>
    </row>
    <row r="169" spans="1:9" x14ac:dyDescent="0.25">
      <c r="A169" s="16">
        <v>166</v>
      </c>
      <c r="B169" s="16" t="s">
        <v>5</v>
      </c>
      <c r="C169" s="16" t="s">
        <v>1453</v>
      </c>
      <c r="D169" s="16" t="s">
        <v>1701</v>
      </c>
      <c r="E169" s="16">
        <v>373</v>
      </c>
      <c r="F169" s="16">
        <v>23</v>
      </c>
      <c r="G169" s="38">
        <v>0</v>
      </c>
      <c r="H169" s="17">
        <f t="shared" si="4"/>
        <v>6.1662198391420911E-2</v>
      </c>
      <c r="I169" s="17">
        <f t="shared" si="5"/>
        <v>0</v>
      </c>
    </row>
    <row r="170" spans="1:9" x14ac:dyDescent="0.25">
      <c r="A170" s="16">
        <v>167</v>
      </c>
      <c r="B170" s="16" t="s">
        <v>5</v>
      </c>
      <c r="C170" s="16" t="s">
        <v>1414</v>
      </c>
      <c r="D170" s="16" t="s">
        <v>1698</v>
      </c>
      <c r="E170" s="16">
        <v>1554</v>
      </c>
      <c r="F170" s="16">
        <v>605</v>
      </c>
      <c r="G170" s="38">
        <v>0</v>
      </c>
      <c r="H170" s="17">
        <f t="shared" si="4"/>
        <v>0.3893178893178893</v>
      </c>
      <c r="I170" s="17">
        <f t="shared" si="5"/>
        <v>0</v>
      </c>
    </row>
    <row r="171" spans="1:9" x14ac:dyDescent="0.25">
      <c r="A171" s="16">
        <v>168</v>
      </c>
      <c r="B171" s="16" t="s">
        <v>5</v>
      </c>
      <c r="C171" s="16" t="s">
        <v>1413</v>
      </c>
      <c r="D171" s="16" t="s">
        <v>1701</v>
      </c>
      <c r="E171" s="16">
        <v>469</v>
      </c>
      <c r="F171" s="16">
        <v>0</v>
      </c>
      <c r="G171" s="38">
        <v>0</v>
      </c>
      <c r="H171" s="17">
        <f t="shared" si="4"/>
        <v>0</v>
      </c>
      <c r="I171" s="17">
        <f t="shared" si="5"/>
        <v>0</v>
      </c>
    </row>
    <row r="172" spans="1:9" x14ac:dyDescent="0.25">
      <c r="A172" s="16">
        <v>169</v>
      </c>
      <c r="B172" s="16" t="s">
        <v>5</v>
      </c>
      <c r="C172" s="16" t="s">
        <v>795</v>
      </c>
      <c r="D172" s="16" t="s">
        <v>1701</v>
      </c>
      <c r="E172" s="16">
        <v>236</v>
      </c>
      <c r="F172" s="16">
        <v>23</v>
      </c>
      <c r="G172" s="38">
        <v>0</v>
      </c>
      <c r="H172" s="17">
        <f t="shared" si="4"/>
        <v>9.7457627118644072E-2</v>
      </c>
      <c r="I172" s="17">
        <f t="shared" si="5"/>
        <v>0</v>
      </c>
    </row>
    <row r="173" spans="1:9" x14ac:dyDescent="0.25">
      <c r="A173" s="16">
        <v>170</v>
      </c>
      <c r="B173" s="16" t="s">
        <v>5</v>
      </c>
      <c r="C173" s="16" t="s">
        <v>801</v>
      </c>
      <c r="D173" s="16" t="s">
        <v>1701</v>
      </c>
      <c r="E173" s="16">
        <v>538</v>
      </c>
      <c r="F173" s="16">
        <v>2</v>
      </c>
      <c r="G173" s="38">
        <v>2</v>
      </c>
      <c r="H173" s="17">
        <f t="shared" si="4"/>
        <v>3.7174721189591076E-3</v>
      </c>
      <c r="I173" s="17">
        <f t="shared" si="5"/>
        <v>3.7174721189591076E-3</v>
      </c>
    </row>
    <row r="174" spans="1:9" x14ac:dyDescent="0.25">
      <c r="A174" s="16">
        <v>171</v>
      </c>
      <c r="B174" s="16" t="s">
        <v>5</v>
      </c>
      <c r="C174" s="16" t="s">
        <v>1442</v>
      </c>
      <c r="D174" s="16" t="s">
        <v>1701</v>
      </c>
      <c r="E174" s="16">
        <v>217</v>
      </c>
      <c r="F174" s="16">
        <v>16</v>
      </c>
      <c r="G174" s="38">
        <v>0</v>
      </c>
      <c r="H174" s="17">
        <f t="shared" si="4"/>
        <v>7.3732718894009217E-2</v>
      </c>
      <c r="I174" s="17">
        <f t="shared" si="5"/>
        <v>0</v>
      </c>
    </row>
    <row r="175" spans="1:9" x14ac:dyDescent="0.25">
      <c r="A175" s="16">
        <v>172</v>
      </c>
      <c r="B175" s="16" t="s">
        <v>5</v>
      </c>
      <c r="C175" s="16" t="s">
        <v>1534</v>
      </c>
      <c r="D175" s="16" t="s">
        <v>1698</v>
      </c>
      <c r="E175" s="16">
        <v>1373</v>
      </c>
      <c r="F175" s="16">
        <v>1034</v>
      </c>
      <c r="G175" s="38">
        <v>57</v>
      </c>
      <c r="H175" s="17">
        <f t="shared" si="4"/>
        <v>0.75309541150764747</v>
      </c>
      <c r="I175" s="17">
        <f t="shared" si="5"/>
        <v>4.1514930808448654E-2</v>
      </c>
    </row>
    <row r="176" spans="1:9" x14ac:dyDescent="0.25">
      <c r="A176" s="16">
        <v>173</v>
      </c>
      <c r="B176" s="16" t="s">
        <v>5</v>
      </c>
      <c r="C176" s="16" t="s">
        <v>1555</v>
      </c>
      <c r="D176" s="16" t="s">
        <v>1701</v>
      </c>
      <c r="E176" s="16">
        <v>106</v>
      </c>
      <c r="F176" s="16">
        <v>1</v>
      </c>
      <c r="G176" s="38">
        <v>0</v>
      </c>
      <c r="H176" s="17">
        <f t="shared" si="4"/>
        <v>9.433962264150943E-3</v>
      </c>
      <c r="I176" s="17">
        <f t="shared" si="5"/>
        <v>0</v>
      </c>
    </row>
    <row r="177" spans="1:9" x14ac:dyDescent="0.25">
      <c r="A177" s="16">
        <v>174</v>
      </c>
      <c r="B177" s="16" t="s">
        <v>5</v>
      </c>
      <c r="C177" s="16" t="s">
        <v>1554</v>
      </c>
      <c r="D177" s="16" t="s">
        <v>1698</v>
      </c>
      <c r="E177" s="16">
        <v>1689</v>
      </c>
      <c r="F177" s="16">
        <v>1417</v>
      </c>
      <c r="G177" s="38">
        <v>0</v>
      </c>
      <c r="H177" s="17">
        <f t="shared" si="4"/>
        <v>0.83895796329188865</v>
      </c>
      <c r="I177" s="17">
        <f t="shared" si="5"/>
        <v>0</v>
      </c>
    </row>
    <row r="178" spans="1:9" x14ac:dyDescent="0.25">
      <c r="A178" s="16">
        <v>175</v>
      </c>
      <c r="B178" s="16" t="s">
        <v>5</v>
      </c>
      <c r="C178" s="16" t="s">
        <v>1553</v>
      </c>
      <c r="D178" s="16" t="s">
        <v>1698</v>
      </c>
      <c r="E178" s="16">
        <v>1518</v>
      </c>
      <c r="F178" s="16">
        <v>1258</v>
      </c>
      <c r="G178" s="38">
        <v>0</v>
      </c>
      <c r="H178" s="17">
        <f t="shared" si="4"/>
        <v>0.82872200263504614</v>
      </c>
      <c r="I178" s="17">
        <f t="shared" si="5"/>
        <v>0</v>
      </c>
    </row>
    <row r="179" spans="1:9" x14ac:dyDescent="0.25">
      <c r="A179" s="16">
        <v>176</v>
      </c>
      <c r="B179" s="16" t="s">
        <v>5</v>
      </c>
      <c r="C179" s="16" t="s">
        <v>1552</v>
      </c>
      <c r="D179" s="16" t="s">
        <v>1698</v>
      </c>
      <c r="E179" s="16">
        <v>1370</v>
      </c>
      <c r="F179" s="16">
        <v>795</v>
      </c>
      <c r="G179" s="38">
        <v>8</v>
      </c>
      <c r="H179" s="17">
        <f t="shared" si="4"/>
        <v>0.58029197080291972</v>
      </c>
      <c r="I179" s="17">
        <f t="shared" si="5"/>
        <v>5.8394160583941602E-3</v>
      </c>
    </row>
    <row r="180" spans="1:9" x14ac:dyDescent="0.25">
      <c r="A180" s="16">
        <v>177</v>
      </c>
      <c r="B180" s="16" t="s">
        <v>5</v>
      </c>
      <c r="C180" s="16" t="s">
        <v>1526</v>
      </c>
      <c r="D180" s="16" t="s">
        <v>1698</v>
      </c>
      <c r="E180" s="16">
        <v>1678</v>
      </c>
      <c r="F180" s="16">
        <v>1593</v>
      </c>
      <c r="G180" s="38">
        <v>3</v>
      </c>
      <c r="H180" s="17">
        <f t="shared" si="4"/>
        <v>0.94934445768772346</v>
      </c>
      <c r="I180" s="17">
        <f t="shared" si="5"/>
        <v>1.7878426698450535E-3</v>
      </c>
    </row>
    <row r="181" spans="1:9" x14ac:dyDescent="0.25">
      <c r="A181" s="16">
        <v>178</v>
      </c>
      <c r="B181" s="16" t="s">
        <v>5</v>
      </c>
      <c r="C181" s="16" t="s">
        <v>1525</v>
      </c>
      <c r="D181" s="16" t="s">
        <v>1698</v>
      </c>
      <c r="E181" s="16">
        <v>1942</v>
      </c>
      <c r="F181" s="16">
        <v>1870</v>
      </c>
      <c r="G181" s="38">
        <v>13</v>
      </c>
      <c r="H181" s="17">
        <f t="shared" si="4"/>
        <v>0.96292481977342947</v>
      </c>
      <c r="I181" s="17">
        <f t="shared" si="5"/>
        <v>6.694129763130793E-3</v>
      </c>
    </row>
    <row r="182" spans="1:9" x14ac:dyDescent="0.25">
      <c r="A182" s="16">
        <v>179</v>
      </c>
      <c r="B182" s="16" t="s">
        <v>5</v>
      </c>
      <c r="C182" s="16" t="s">
        <v>1523</v>
      </c>
      <c r="D182" s="16" t="s">
        <v>1698</v>
      </c>
      <c r="E182" s="16">
        <v>1800</v>
      </c>
      <c r="F182" s="16">
        <v>1291</v>
      </c>
      <c r="G182" s="38">
        <v>0</v>
      </c>
      <c r="H182" s="17">
        <f t="shared" si="4"/>
        <v>0.71722222222222221</v>
      </c>
      <c r="I182" s="17">
        <f t="shared" si="5"/>
        <v>0</v>
      </c>
    </row>
    <row r="183" spans="1:9" x14ac:dyDescent="0.25">
      <c r="A183" s="16">
        <v>180</v>
      </c>
      <c r="B183" s="16" t="s">
        <v>5</v>
      </c>
      <c r="C183" s="16" t="s">
        <v>1512</v>
      </c>
      <c r="D183" s="16" t="s">
        <v>1698</v>
      </c>
      <c r="E183" s="16">
        <v>1706</v>
      </c>
      <c r="F183" s="16">
        <v>1501</v>
      </c>
      <c r="G183" s="38">
        <v>2</v>
      </c>
      <c r="H183" s="17">
        <f t="shared" si="4"/>
        <v>0.87983587338804226</v>
      </c>
      <c r="I183" s="17">
        <f t="shared" si="5"/>
        <v>1.1723329425556857E-3</v>
      </c>
    </row>
    <row r="184" spans="1:9" x14ac:dyDescent="0.25">
      <c r="A184" s="16">
        <v>181</v>
      </c>
      <c r="B184" s="16" t="s">
        <v>5</v>
      </c>
      <c r="C184" s="16" t="s">
        <v>1517</v>
      </c>
      <c r="D184" s="16" t="s">
        <v>1698</v>
      </c>
      <c r="E184" s="16">
        <v>1665</v>
      </c>
      <c r="F184" s="16">
        <v>1632</v>
      </c>
      <c r="G184" s="38">
        <v>3</v>
      </c>
      <c r="H184" s="17">
        <f t="shared" si="4"/>
        <v>0.98018018018018016</v>
      </c>
      <c r="I184" s="17">
        <f t="shared" si="5"/>
        <v>1.8018018018018018E-3</v>
      </c>
    </row>
    <row r="185" spans="1:9" x14ac:dyDescent="0.25">
      <c r="A185" s="16">
        <v>182</v>
      </c>
      <c r="B185" s="16" t="s">
        <v>5</v>
      </c>
      <c r="C185" s="16" t="s">
        <v>1516</v>
      </c>
      <c r="D185" s="16" t="s">
        <v>1698</v>
      </c>
      <c r="E185" s="16">
        <v>1329</v>
      </c>
      <c r="F185" s="16">
        <v>986</v>
      </c>
      <c r="G185" s="38">
        <v>6</v>
      </c>
      <c r="H185" s="17">
        <f t="shared" si="4"/>
        <v>0.74191121143717076</v>
      </c>
      <c r="I185" s="17">
        <f t="shared" si="5"/>
        <v>4.5146726862302479E-3</v>
      </c>
    </row>
    <row r="186" spans="1:9" x14ac:dyDescent="0.25">
      <c r="A186" s="16">
        <v>183</v>
      </c>
      <c r="B186" s="16" t="s">
        <v>5</v>
      </c>
      <c r="C186" s="16" t="s">
        <v>1514</v>
      </c>
      <c r="D186" s="16" t="s">
        <v>1698</v>
      </c>
      <c r="E186" s="16">
        <v>1875</v>
      </c>
      <c r="F186" s="16">
        <v>1740</v>
      </c>
      <c r="G186" s="38">
        <v>0</v>
      </c>
      <c r="H186" s="17">
        <f t="shared" si="4"/>
        <v>0.92800000000000005</v>
      </c>
      <c r="I186" s="17">
        <f t="shared" si="5"/>
        <v>0</v>
      </c>
    </row>
    <row r="187" spans="1:9" x14ac:dyDescent="0.25">
      <c r="A187" s="16">
        <v>184</v>
      </c>
      <c r="B187" s="16" t="s">
        <v>5</v>
      </c>
      <c r="C187" s="16" t="s">
        <v>1513</v>
      </c>
      <c r="D187" s="16" t="s">
        <v>1701</v>
      </c>
      <c r="E187" s="16">
        <v>20</v>
      </c>
      <c r="F187" s="16">
        <v>0</v>
      </c>
      <c r="G187" s="38">
        <v>0</v>
      </c>
      <c r="H187" s="17">
        <f t="shared" si="4"/>
        <v>0</v>
      </c>
      <c r="I187" s="17">
        <f t="shared" si="5"/>
        <v>0</v>
      </c>
    </row>
    <row r="188" spans="1:9" x14ac:dyDescent="0.25">
      <c r="A188" s="16">
        <v>185</v>
      </c>
      <c r="B188" s="16" t="s">
        <v>5</v>
      </c>
      <c r="C188" s="16" t="s">
        <v>1507</v>
      </c>
      <c r="D188" s="16" t="s">
        <v>1701</v>
      </c>
      <c r="E188" s="16">
        <v>1129</v>
      </c>
      <c r="F188" s="16">
        <v>21</v>
      </c>
      <c r="G188" s="38">
        <v>0</v>
      </c>
      <c r="H188" s="17">
        <f t="shared" si="4"/>
        <v>1.8600531443755536E-2</v>
      </c>
      <c r="I188" s="17">
        <f t="shared" si="5"/>
        <v>0</v>
      </c>
    </row>
    <row r="189" spans="1:9" x14ac:dyDescent="0.25">
      <c r="A189" s="16">
        <v>186</v>
      </c>
      <c r="B189" s="16" t="s">
        <v>5</v>
      </c>
      <c r="C189" s="16" t="s">
        <v>1504</v>
      </c>
      <c r="D189" s="16" t="s">
        <v>1701</v>
      </c>
      <c r="E189" s="16">
        <v>471</v>
      </c>
      <c r="F189" s="16">
        <v>29</v>
      </c>
      <c r="G189" s="38">
        <v>0</v>
      </c>
      <c r="H189" s="17">
        <f t="shared" si="4"/>
        <v>6.1571125265392782E-2</v>
      </c>
      <c r="I189" s="17">
        <f t="shared" si="5"/>
        <v>0</v>
      </c>
    </row>
    <row r="190" spans="1:9" x14ac:dyDescent="0.25">
      <c r="A190" s="16">
        <v>187</v>
      </c>
      <c r="B190" s="16" t="s">
        <v>5</v>
      </c>
      <c r="C190" s="16" t="s">
        <v>1520</v>
      </c>
      <c r="D190" s="16" t="s">
        <v>1701</v>
      </c>
      <c r="E190" s="16">
        <v>104</v>
      </c>
      <c r="F190" s="16">
        <v>6</v>
      </c>
      <c r="G190" s="38">
        <v>0</v>
      </c>
      <c r="H190" s="17">
        <f t="shared" si="4"/>
        <v>5.7692307692307696E-2</v>
      </c>
      <c r="I190" s="17">
        <f t="shared" si="5"/>
        <v>0</v>
      </c>
    </row>
    <row r="191" spans="1:9" x14ac:dyDescent="0.25">
      <c r="A191" s="16">
        <v>188</v>
      </c>
      <c r="B191" s="16" t="s">
        <v>5</v>
      </c>
      <c r="C191" s="16" t="s">
        <v>1519</v>
      </c>
      <c r="D191" s="16" t="s">
        <v>1698</v>
      </c>
      <c r="E191" s="16">
        <v>1688</v>
      </c>
      <c r="F191" s="16">
        <v>1055</v>
      </c>
      <c r="G191" s="38">
        <v>2</v>
      </c>
      <c r="H191" s="17">
        <f t="shared" si="4"/>
        <v>0.625</v>
      </c>
      <c r="I191" s="17">
        <f t="shared" si="5"/>
        <v>1.1848341232227489E-3</v>
      </c>
    </row>
    <row r="192" spans="1:9" x14ac:dyDescent="0.25">
      <c r="A192" s="16">
        <v>189</v>
      </c>
      <c r="B192" s="16" t="s">
        <v>5</v>
      </c>
      <c r="C192" s="16" t="s">
        <v>1492</v>
      </c>
      <c r="D192" s="16" t="s">
        <v>1701</v>
      </c>
      <c r="E192" s="16">
        <v>222</v>
      </c>
      <c r="F192" s="16">
        <v>82</v>
      </c>
      <c r="G192" s="38">
        <v>0</v>
      </c>
      <c r="H192" s="17">
        <f t="shared" si="4"/>
        <v>0.36936936936936937</v>
      </c>
      <c r="I192" s="17">
        <f t="shared" si="5"/>
        <v>0</v>
      </c>
    </row>
    <row r="193" spans="1:9" x14ac:dyDescent="0.25">
      <c r="A193" s="16">
        <v>190</v>
      </c>
      <c r="B193" s="16" t="s">
        <v>5</v>
      </c>
      <c r="C193" s="16" t="s">
        <v>1487</v>
      </c>
      <c r="D193" s="16" t="s">
        <v>1698</v>
      </c>
      <c r="E193" s="16">
        <v>1623</v>
      </c>
      <c r="F193" s="16">
        <v>754</v>
      </c>
      <c r="G193" s="38">
        <v>0</v>
      </c>
      <c r="H193" s="17">
        <f t="shared" si="4"/>
        <v>0.4645717806531115</v>
      </c>
      <c r="I193" s="17">
        <f t="shared" si="5"/>
        <v>0</v>
      </c>
    </row>
    <row r="194" spans="1:9" x14ac:dyDescent="0.25">
      <c r="A194" s="16">
        <v>191</v>
      </c>
      <c r="B194" s="16" t="s">
        <v>5</v>
      </c>
      <c r="C194" s="16" t="s">
        <v>1485</v>
      </c>
      <c r="D194" s="16" t="s">
        <v>1700</v>
      </c>
      <c r="E194" s="16">
        <v>126</v>
      </c>
      <c r="F194" s="16">
        <v>3</v>
      </c>
      <c r="G194" s="38">
        <v>0</v>
      </c>
      <c r="H194" s="17">
        <f t="shared" si="4"/>
        <v>2.3809523809523808E-2</v>
      </c>
      <c r="I194" s="17">
        <f t="shared" si="5"/>
        <v>0</v>
      </c>
    </row>
    <row r="195" spans="1:9" x14ac:dyDescent="0.25">
      <c r="A195" s="16">
        <v>192</v>
      </c>
      <c r="B195" s="16" t="s">
        <v>5</v>
      </c>
      <c r="C195" s="16" t="s">
        <v>1482</v>
      </c>
      <c r="D195" s="16" t="s">
        <v>1698</v>
      </c>
      <c r="E195" s="16">
        <v>1526</v>
      </c>
      <c r="F195" s="16">
        <v>734</v>
      </c>
      <c r="G195" s="38">
        <v>1</v>
      </c>
      <c r="H195" s="17">
        <f t="shared" si="4"/>
        <v>0.48099606815203144</v>
      </c>
      <c r="I195" s="17">
        <f t="shared" si="5"/>
        <v>6.5530799475753605E-4</v>
      </c>
    </row>
    <row r="196" spans="1:9" x14ac:dyDescent="0.25">
      <c r="A196" s="16">
        <v>193</v>
      </c>
      <c r="B196" s="16" t="s">
        <v>5</v>
      </c>
      <c r="C196" s="16" t="s">
        <v>1498</v>
      </c>
      <c r="D196" s="16" t="s">
        <v>1698</v>
      </c>
      <c r="E196" s="16">
        <v>1748</v>
      </c>
      <c r="F196" s="16">
        <v>1455</v>
      </c>
      <c r="G196" s="38">
        <v>0</v>
      </c>
      <c r="H196" s="17">
        <f t="shared" ref="H196:H231" si="6">F196/E196</f>
        <v>0.83237986270022879</v>
      </c>
      <c r="I196" s="17">
        <f t="shared" ref="I196:I231" si="7">G196/E196</f>
        <v>0</v>
      </c>
    </row>
    <row r="197" spans="1:9" x14ac:dyDescent="0.25">
      <c r="A197" s="16">
        <v>194</v>
      </c>
      <c r="B197" s="16" t="s">
        <v>5</v>
      </c>
      <c r="C197" s="16" t="s">
        <v>1499</v>
      </c>
      <c r="D197" s="16" t="s">
        <v>1701</v>
      </c>
      <c r="E197" s="16">
        <v>302</v>
      </c>
      <c r="F197" s="16">
        <v>1</v>
      </c>
      <c r="G197" s="38">
        <v>1</v>
      </c>
      <c r="H197" s="17">
        <f t="shared" si="6"/>
        <v>3.3112582781456954E-3</v>
      </c>
      <c r="I197" s="17">
        <f t="shared" si="7"/>
        <v>3.3112582781456954E-3</v>
      </c>
    </row>
    <row r="198" spans="1:9" x14ac:dyDescent="0.25">
      <c r="A198" s="16">
        <v>195</v>
      </c>
      <c r="B198" s="16" t="s">
        <v>5</v>
      </c>
      <c r="C198" s="16" t="s">
        <v>1497</v>
      </c>
      <c r="D198" s="16" t="s">
        <v>1701</v>
      </c>
      <c r="E198" s="16">
        <v>704</v>
      </c>
      <c r="F198" s="16">
        <v>4</v>
      </c>
      <c r="G198" s="38">
        <v>0</v>
      </c>
      <c r="H198" s="17">
        <f t="shared" si="6"/>
        <v>5.681818181818182E-3</v>
      </c>
      <c r="I198" s="17">
        <f t="shared" si="7"/>
        <v>0</v>
      </c>
    </row>
    <row r="199" spans="1:9" x14ac:dyDescent="0.25">
      <c r="A199" s="16">
        <v>196</v>
      </c>
      <c r="B199" s="16" t="s">
        <v>5</v>
      </c>
      <c r="C199" s="16" t="s">
        <v>1495</v>
      </c>
      <c r="D199" s="16" t="s">
        <v>1698</v>
      </c>
      <c r="E199" s="16">
        <v>1902</v>
      </c>
      <c r="F199" s="16">
        <v>1852</v>
      </c>
      <c r="G199" s="38">
        <v>24</v>
      </c>
      <c r="H199" s="17">
        <f t="shared" si="6"/>
        <v>0.97371188222923244</v>
      </c>
      <c r="I199" s="17">
        <f t="shared" si="7"/>
        <v>1.2618296529968454E-2</v>
      </c>
    </row>
    <row r="200" spans="1:9" x14ac:dyDescent="0.25">
      <c r="A200" s="16">
        <v>197</v>
      </c>
      <c r="B200" s="16" t="s">
        <v>5</v>
      </c>
      <c r="C200" s="16" t="s">
        <v>1501</v>
      </c>
      <c r="D200" s="16" t="s">
        <v>1698</v>
      </c>
      <c r="E200" s="16">
        <v>1796</v>
      </c>
      <c r="F200" s="16">
        <v>1429</v>
      </c>
      <c r="G200" s="38">
        <v>0</v>
      </c>
      <c r="H200" s="17">
        <f t="shared" si="6"/>
        <v>0.79565701559020041</v>
      </c>
      <c r="I200" s="17">
        <f t="shared" si="7"/>
        <v>0</v>
      </c>
    </row>
    <row r="201" spans="1:9" x14ac:dyDescent="0.25">
      <c r="A201" s="16">
        <v>198</v>
      </c>
      <c r="B201" s="16" t="s">
        <v>5</v>
      </c>
      <c r="C201" s="16" t="s">
        <v>791</v>
      </c>
      <c r="D201" s="16" t="s">
        <v>1701</v>
      </c>
      <c r="E201" s="16">
        <v>2193</v>
      </c>
      <c r="F201" s="16">
        <v>103</v>
      </c>
      <c r="G201" s="38">
        <v>1</v>
      </c>
      <c r="H201" s="17">
        <f t="shared" si="6"/>
        <v>4.6967624259005927E-2</v>
      </c>
      <c r="I201" s="17">
        <f t="shared" si="7"/>
        <v>4.5599635202918376E-4</v>
      </c>
    </row>
    <row r="202" spans="1:9" x14ac:dyDescent="0.25">
      <c r="A202" s="16">
        <v>199</v>
      </c>
      <c r="B202" s="16" t="s">
        <v>5</v>
      </c>
      <c r="C202" s="16" t="s">
        <v>8</v>
      </c>
      <c r="D202" s="16" t="s">
        <v>1700</v>
      </c>
      <c r="E202" s="16">
        <v>246</v>
      </c>
      <c r="F202" s="16">
        <v>27</v>
      </c>
      <c r="G202" s="38">
        <v>0</v>
      </c>
      <c r="H202" s="17">
        <f t="shared" si="6"/>
        <v>0.10975609756097561</v>
      </c>
      <c r="I202" s="17">
        <f t="shared" si="7"/>
        <v>0</v>
      </c>
    </row>
    <row r="203" spans="1:9" x14ac:dyDescent="0.25">
      <c r="A203" s="16">
        <v>200</v>
      </c>
      <c r="B203" s="16" t="s">
        <v>5</v>
      </c>
      <c r="C203" s="16" t="s">
        <v>781</v>
      </c>
      <c r="D203" s="16" t="s">
        <v>1698</v>
      </c>
      <c r="E203" s="16">
        <v>842</v>
      </c>
      <c r="F203" s="16">
        <v>661</v>
      </c>
      <c r="G203" s="38">
        <v>1</v>
      </c>
      <c r="H203" s="17">
        <f t="shared" si="6"/>
        <v>0.78503562945368166</v>
      </c>
      <c r="I203" s="17">
        <f t="shared" si="7"/>
        <v>1.1876484560570072E-3</v>
      </c>
    </row>
    <row r="204" spans="1:9" x14ac:dyDescent="0.25">
      <c r="A204" s="16">
        <v>201</v>
      </c>
      <c r="B204" s="16" t="s">
        <v>5</v>
      </c>
      <c r="C204" s="16" t="s">
        <v>1411</v>
      </c>
      <c r="D204" s="16" t="s">
        <v>1698</v>
      </c>
      <c r="E204" s="16">
        <v>1022</v>
      </c>
      <c r="F204" s="16">
        <v>1</v>
      </c>
      <c r="G204" s="38">
        <v>0</v>
      </c>
      <c r="H204" s="17">
        <f t="shared" si="6"/>
        <v>9.7847358121330719E-4</v>
      </c>
      <c r="I204" s="17">
        <f t="shared" si="7"/>
        <v>0</v>
      </c>
    </row>
    <row r="205" spans="1:9" x14ac:dyDescent="0.25">
      <c r="A205" s="16">
        <v>202</v>
      </c>
      <c r="B205" s="16" t="s">
        <v>5</v>
      </c>
      <c r="C205" s="16" t="s">
        <v>797</v>
      </c>
      <c r="D205" s="16" t="s">
        <v>1701</v>
      </c>
      <c r="E205" s="16">
        <v>2283</v>
      </c>
      <c r="F205" s="16">
        <v>56</v>
      </c>
      <c r="G205" s="38">
        <v>4</v>
      </c>
      <c r="H205" s="17">
        <f t="shared" si="6"/>
        <v>2.4529128339903637E-2</v>
      </c>
      <c r="I205" s="17">
        <f t="shared" si="7"/>
        <v>1.7520805957074025E-3</v>
      </c>
    </row>
    <row r="206" spans="1:9" x14ac:dyDescent="0.25">
      <c r="A206" s="16">
        <v>203</v>
      </c>
      <c r="B206" s="16" t="s">
        <v>5</v>
      </c>
      <c r="C206" s="16" t="s">
        <v>1480</v>
      </c>
      <c r="D206" s="16" t="s">
        <v>1698</v>
      </c>
      <c r="E206" s="16">
        <v>1144</v>
      </c>
      <c r="F206" s="16">
        <v>769</v>
      </c>
      <c r="G206" s="38">
        <v>0</v>
      </c>
      <c r="H206" s="17">
        <f t="shared" si="6"/>
        <v>0.67220279720279719</v>
      </c>
      <c r="I206" s="17">
        <f t="shared" si="7"/>
        <v>0</v>
      </c>
    </row>
    <row r="207" spans="1:9" x14ac:dyDescent="0.25">
      <c r="A207" s="16">
        <v>204</v>
      </c>
      <c r="B207" s="16" t="s">
        <v>5</v>
      </c>
      <c r="C207" s="16" t="s">
        <v>1479</v>
      </c>
      <c r="D207" s="16" t="s">
        <v>1698</v>
      </c>
      <c r="E207" s="16">
        <v>1769</v>
      </c>
      <c r="F207" s="16">
        <v>1578</v>
      </c>
      <c r="G207" s="38">
        <v>51</v>
      </c>
      <c r="H207" s="17">
        <f t="shared" si="6"/>
        <v>0.89202939513849633</v>
      </c>
      <c r="I207" s="17">
        <f t="shared" si="7"/>
        <v>2.882984737139627E-2</v>
      </c>
    </row>
    <row r="208" spans="1:9" x14ac:dyDescent="0.25">
      <c r="A208" s="16">
        <v>205</v>
      </c>
      <c r="B208" s="16" t="s">
        <v>5</v>
      </c>
      <c r="C208" s="16" t="s">
        <v>1474</v>
      </c>
      <c r="D208" s="16" t="s">
        <v>1698</v>
      </c>
      <c r="E208" s="16">
        <v>833</v>
      </c>
      <c r="F208" s="16">
        <v>25</v>
      </c>
      <c r="G208" s="38">
        <v>0</v>
      </c>
      <c r="H208" s="17">
        <f t="shared" si="6"/>
        <v>3.0012004801920768E-2</v>
      </c>
      <c r="I208" s="17">
        <f t="shared" si="7"/>
        <v>0</v>
      </c>
    </row>
    <row r="209" spans="1:9" x14ac:dyDescent="0.25">
      <c r="A209" s="16">
        <v>206</v>
      </c>
      <c r="B209" s="16" t="s">
        <v>5</v>
      </c>
      <c r="C209" s="16" t="s">
        <v>1473</v>
      </c>
      <c r="D209" s="16" t="s">
        <v>1698</v>
      </c>
      <c r="E209" s="16">
        <v>968</v>
      </c>
      <c r="F209" s="16">
        <v>856</v>
      </c>
      <c r="G209" s="38">
        <v>0</v>
      </c>
      <c r="H209" s="17">
        <f t="shared" si="6"/>
        <v>0.88429752066115708</v>
      </c>
      <c r="I209" s="17">
        <f t="shared" si="7"/>
        <v>0</v>
      </c>
    </row>
    <row r="210" spans="1:9" x14ac:dyDescent="0.25">
      <c r="A210" s="16">
        <v>207</v>
      </c>
      <c r="B210" s="16" t="s">
        <v>5</v>
      </c>
      <c r="C210" s="16" t="s">
        <v>1472</v>
      </c>
      <c r="D210" s="16" t="s">
        <v>1698</v>
      </c>
      <c r="E210" s="16">
        <v>1749</v>
      </c>
      <c r="F210" s="16">
        <v>887</v>
      </c>
      <c r="G210" s="38">
        <v>2</v>
      </c>
      <c r="H210" s="17">
        <f t="shared" si="6"/>
        <v>0.50714694110920522</v>
      </c>
      <c r="I210" s="17">
        <f t="shared" si="7"/>
        <v>1.1435105774728416E-3</v>
      </c>
    </row>
    <row r="211" spans="1:9" x14ac:dyDescent="0.25">
      <c r="A211" s="16">
        <v>208</v>
      </c>
      <c r="B211" s="16" t="s">
        <v>5</v>
      </c>
      <c r="C211" s="16" t="s">
        <v>1476</v>
      </c>
      <c r="D211" s="16" t="s">
        <v>1698</v>
      </c>
      <c r="E211" s="16">
        <v>1290</v>
      </c>
      <c r="F211" s="16">
        <v>999</v>
      </c>
      <c r="G211" s="38">
        <v>37</v>
      </c>
      <c r="H211" s="17">
        <f t="shared" si="6"/>
        <v>0.77441860465116275</v>
      </c>
      <c r="I211" s="17">
        <f t="shared" si="7"/>
        <v>2.8682170542635659E-2</v>
      </c>
    </row>
    <row r="212" spans="1:9" x14ac:dyDescent="0.25">
      <c r="A212" s="16">
        <v>209</v>
      </c>
      <c r="B212" s="16" t="s">
        <v>5</v>
      </c>
      <c r="C212" s="16" t="s">
        <v>1471</v>
      </c>
      <c r="D212" s="16" t="s">
        <v>1701</v>
      </c>
      <c r="E212" s="16">
        <v>337</v>
      </c>
      <c r="F212" s="16">
        <v>30</v>
      </c>
      <c r="G212" s="38">
        <v>0</v>
      </c>
      <c r="H212" s="17">
        <f t="shared" si="6"/>
        <v>8.9020771513353122E-2</v>
      </c>
      <c r="I212" s="17">
        <f t="shared" si="7"/>
        <v>0</v>
      </c>
    </row>
    <row r="213" spans="1:9" x14ac:dyDescent="0.25">
      <c r="A213" s="16">
        <v>210</v>
      </c>
      <c r="B213" s="16" t="s">
        <v>5</v>
      </c>
      <c r="C213" s="16" t="s">
        <v>1466</v>
      </c>
      <c r="D213" s="16" t="s">
        <v>1698</v>
      </c>
      <c r="E213" s="16">
        <v>1166</v>
      </c>
      <c r="F213" s="16">
        <v>808</v>
      </c>
      <c r="G213" s="38">
        <v>6</v>
      </c>
      <c r="H213" s="17">
        <f t="shared" si="6"/>
        <v>0.692967409948542</v>
      </c>
      <c r="I213" s="17">
        <f t="shared" si="7"/>
        <v>5.1457975986277877E-3</v>
      </c>
    </row>
    <row r="214" spans="1:9" x14ac:dyDescent="0.25">
      <c r="A214" s="16">
        <v>211</v>
      </c>
      <c r="B214" s="16" t="s">
        <v>5</v>
      </c>
      <c r="C214" s="16" t="s">
        <v>1458</v>
      </c>
      <c r="D214" s="16" t="s">
        <v>1698</v>
      </c>
      <c r="E214" s="16">
        <v>1721</v>
      </c>
      <c r="F214" s="16">
        <v>1681</v>
      </c>
      <c r="G214" s="38">
        <v>2</v>
      </c>
      <c r="H214" s="17">
        <f t="shared" si="6"/>
        <v>0.97675769901220222</v>
      </c>
      <c r="I214" s="17">
        <f t="shared" si="7"/>
        <v>1.1621150493898896E-3</v>
      </c>
    </row>
    <row r="215" spans="1:9" x14ac:dyDescent="0.25">
      <c r="A215" s="16">
        <v>212</v>
      </c>
      <c r="B215" s="16" t="s">
        <v>5</v>
      </c>
      <c r="C215" s="16" t="s">
        <v>1463</v>
      </c>
      <c r="D215" s="16" t="s">
        <v>1701</v>
      </c>
      <c r="E215" s="16">
        <v>953</v>
      </c>
      <c r="F215" s="16">
        <v>373</v>
      </c>
      <c r="G215" s="38">
        <v>0</v>
      </c>
      <c r="H215" s="17">
        <f t="shared" si="6"/>
        <v>0.39139559286463799</v>
      </c>
      <c r="I215" s="17">
        <f t="shared" si="7"/>
        <v>0</v>
      </c>
    </row>
    <row r="216" spans="1:9" x14ac:dyDescent="0.25">
      <c r="A216" s="16">
        <v>213</v>
      </c>
      <c r="B216" s="16" t="s">
        <v>5</v>
      </c>
      <c r="C216" s="16" t="s">
        <v>804</v>
      </c>
      <c r="D216" s="16" t="s">
        <v>1701</v>
      </c>
      <c r="E216" s="16">
        <v>155</v>
      </c>
      <c r="F216" s="16">
        <v>1</v>
      </c>
      <c r="G216" s="38">
        <v>0</v>
      </c>
      <c r="H216" s="17">
        <f t="shared" si="6"/>
        <v>6.4516129032258064E-3</v>
      </c>
      <c r="I216" s="17">
        <f t="shared" si="7"/>
        <v>0</v>
      </c>
    </row>
    <row r="217" spans="1:9" x14ac:dyDescent="0.25">
      <c r="A217" s="16">
        <v>214</v>
      </c>
      <c r="B217" s="16" t="s">
        <v>5</v>
      </c>
      <c r="C217" s="16" t="s">
        <v>1459</v>
      </c>
      <c r="D217" s="16" t="s">
        <v>1698</v>
      </c>
      <c r="E217" s="16">
        <v>1364</v>
      </c>
      <c r="F217" s="16">
        <v>777</v>
      </c>
      <c r="G217" s="38">
        <v>16</v>
      </c>
      <c r="H217" s="17">
        <f t="shared" si="6"/>
        <v>0.56964809384164228</v>
      </c>
      <c r="I217" s="17">
        <f t="shared" si="7"/>
        <v>1.1730205278592375E-2</v>
      </c>
    </row>
    <row r="218" spans="1:9" x14ac:dyDescent="0.25">
      <c r="A218" s="16">
        <v>215</v>
      </c>
      <c r="B218" s="16" t="s">
        <v>5</v>
      </c>
      <c r="C218" s="16" t="s">
        <v>1457</v>
      </c>
      <c r="D218" s="16" t="s">
        <v>1701</v>
      </c>
      <c r="E218" s="16">
        <v>726</v>
      </c>
      <c r="F218" s="16">
        <v>20</v>
      </c>
      <c r="G218" s="38">
        <v>0</v>
      </c>
      <c r="H218" s="17">
        <f t="shared" si="6"/>
        <v>2.7548209366391185E-2</v>
      </c>
      <c r="I218" s="17">
        <f t="shared" si="7"/>
        <v>0</v>
      </c>
    </row>
    <row r="219" spans="1:9" x14ac:dyDescent="0.25">
      <c r="A219" s="16">
        <v>216</v>
      </c>
      <c r="B219" s="16" t="s">
        <v>5</v>
      </c>
      <c r="C219" s="16" t="s">
        <v>1452</v>
      </c>
      <c r="D219" s="16" t="s">
        <v>1698</v>
      </c>
      <c r="E219" s="16">
        <v>1245</v>
      </c>
      <c r="F219" s="16">
        <v>763</v>
      </c>
      <c r="G219" s="38">
        <v>2</v>
      </c>
      <c r="H219" s="17">
        <f t="shared" si="6"/>
        <v>0.61285140562248996</v>
      </c>
      <c r="I219" s="17">
        <f t="shared" si="7"/>
        <v>1.606425702811245E-3</v>
      </c>
    </row>
    <row r="220" spans="1:9" x14ac:dyDescent="0.25">
      <c r="A220" s="16">
        <v>217</v>
      </c>
      <c r="B220" s="16" t="s">
        <v>5</v>
      </c>
      <c r="C220" s="16" t="s">
        <v>1444</v>
      </c>
      <c r="D220" s="16" t="s">
        <v>1698</v>
      </c>
      <c r="E220" s="16">
        <v>1720</v>
      </c>
      <c r="F220" s="16">
        <v>1462</v>
      </c>
      <c r="G220" s="38">
        <v>1</v>
      </c>
      <c r="H220" s="17">
        <f t="shared" si="6"/>
        <v>0.85</v>
      </c>
      <c r="I220" s="17">
        <f t="shared" si="7"/>
        <v>5.8139534883720929E-4</v>
      </c>
    </row>
    <row r="221" spans="1:9" x14ac:dyDescent="0.25">
      <c r="A221" s="16">
        <v>218</v>
      </c>
      <c r="B221" s="16" t="s">
        <v>5</v>
      </c>
      <c r="C221" s="16" t="s">
        <v>802</v>
      </c>
      <c r="D221" s="16" t="s">
        <v>1701</v>
      </c>
      <c r="E221" s="16">
        <v>297</v>
      </c>
      <c r="F221" s="16">
        <v>16</v>
      </c>
      <c r="G221" s="38">
        <v>3</v>
      </c>
      <c r="H221" s="17">
        <f t="shared" si="6"/>
        <v>5.387205387205387E-2</v>
      </c>
      <c r="I221" s="17">
        <f t="shared" si="7"/>
        <v>1.0101010101010102E-2</v>
      </c>
    </row>
    <row r="222" spans="1:9" x14ac:dyDescent="0.25">
      <c r="A222" s="16">
        <v>219</v>
      </c>
      <c r="B222" s="16" t="s">
        <v>5</v>
      </c>
      <c r="C222" s="16" t="s">
        <v>1441</v>
      </c>
      <c r="D222" s="16" t="s">
        <v>1706</v>
      </c>
      <c r="E222" s="16">
        <v>1300</v>
      </c>
      <c r="F222" s="16">
        <v>149</v>
      </c>
      <c r="G222" s="38">
        <v>1</v>
      </c>
      <c r="H222" s="17">
        <f t="shared" si="6"/>
        <v>0.11461538461538462</v>
      </c>
      <c r="I222" s="17">
        <f t="shared" si="7"/>
        <v>7.6923076923076923E-4</v>
      </c>
    </row>
    <row r="223" spans="1:9" x14ac:dyDescent="0.25">
      <c r="A223" s="16">
        <v>220</v>
      </c>
      <c r="B223" s="16" t="s">
        <v>5</v>
      </c>
      <c r="C223" s="16" t="s">
        <v>1439</v>
      </c>
      <c r="D223" s="16" t="s">
        <v>1698</v>
      </c>
      <c r="E223" s="16">
        <v>1731</v>
      </c>
      <c r="F223" s="16">
        <v>1539</v>
      </c>
      <c r="G223" s="38">
        <v>9</v>
      </c>
      <c r="H223" s="17">
        <f t="shared" si="6"/>
        <v>0.8890814558058926</v>
      </c>
      <c r="I223" s="17">
        <f t="shared" si="7"/>
        <v>5.1993067590987872E-3</v>
      </c>
    </row>
    <row r="224" spans="1:9" x14ac:dyDescent="0.25">
      <c r="A224" s="16">
        <v>221</v>
      </c>
      <c r="B224" s="16" t="s">
        <v>5</v>
      </c>
      <c r="C224" s="16" t="s">
        <v>9</v>
      </c>
      <c r="D224" s="16" t="s">
        <v>1700</v>
      </c>
      <c r="E224" s="16">
        <v>868</v>
      </c>
      <c r="F224" s="16">
        <v>42</v>
      </c>
      <c r="G224" s="38">
        <v>0</v>
      </c>
      <c r="H224" s="17">
        <f t="shared" si="6"/>
        <v>4.8387096774193547E-2</v>
      </c>
      <c r="I224" s="17">
        <f t="shared" si="7"/>
        <v>0</v>
      </c>
    </row>
    <row r="225" spans="1:9" x14ac:dyDescent="0.25">
      <c r="A225" s="16">
        <v>222</v>
      </c>
      <c r="B225" s="16" t="s">
        <v>5</v>
      </c>
      <c r="C225" s="16" t="s">
        <v>1447</v>
      </c>
      <c r="D225" s="16" t="s">
        <v>1701</v>
      </c>
      <c r="E225" s="16">
        <v>121</v>
      </c>
      <c r="F225" s="16">
        <v>5</v>
      </c>
      <c r="G225" s="38">
        <v>0</v>
      </c>
      <c r="H225" s="17">
        <f t="shared" si="6"/>
        <v>4.1322314049586778E-2</v>
      </c>
      <c r="I225" s="17">
        <f t="shared" si="7"/>
        <v>0</v>
      </c>
    </row>
    <row r="226" spans="1:9" x14ac:dyDescent="0.25">
      <c r="A226" s="16">
        <v>223</v>
      </c>
      <c r="B226" s="16" t="s">
        <v>5</v>
      </c>
      <c r="C226" s="16" t="s">
        <v>1448</v>
      </c>
      <c r="D226" s="16" t="s">
        <v>1701</v>
      </c>
      <c r="E226" s="16">
        <v>1332</v>
      </c>
      <c r="F226" s="16">
        <v>153</v>
      </c>
      <c r="G226" s="38">
        <v>0</v>
      </c>
      <c r="H226" s="17">
        <f t="shared" si="6"/>
        <v>0.11486486486486487</v>
      </c>
      <c r="I226" s="17">
        <f t="shared" si="7"/>
        <v>0</v>
      </c>
    </row>
    <row r="227" spans="1:9" x14ac:dyDescent="0.25">
      <c r="A227" s="16">
        <v>224</v>
      </c>
      <c r="B227" s="16" t="s">
        <v>5</v>
      </c>
      <c r="C227" s="16" t="s">
        <v>1434</v>
      </c>
      <c r="D227" s="16" t="s">
        <v>1701</v>
      </c>
      <c r="E227" s="16">
        <v>579</v>
      </c>
      <c r="F227" s="16">
        <v>11</v>
      </c>
      <c r="G227" s="38">
        <v>0</v>
      </c>
      <c r="H227" s="17">
        <f t="shared" si="6"/>
        <v>1.8998272884283247E-2</v>
      </c>
      <c r="I227" s="17">
        <f t="shared" si="7"/>
        <v>0</v>
      </c>
    </row>
    <row r="228" spans="1:9" x14ac:dyDescent="0.25">
      <c r="A228" s="16">
        <v>225</v>
      </c>
      <c r="B228" s="16" t="s">
        <v>5</v>
      </c>
      <c r="C228" s="16" t="s">
        <v>1591</v>
      </c>
      <c r="D228" s="16" t="s">
        <v>1701</v>
      </c>
      <c r="E228" s="16">
        <v>560</v>
      </c>
      <c r="F228" s="16">
        <v>5</v>
      </c>
      <c r="G228" s="38">
        <v>0</v>
      </c>
      <c r="H228" s="17">
        <f t="shared" si="6"/>
        <v>8.9285714285714281E-3</v>
      </c>
      <c r="I228" s="17">
        <f t="shared" si="7"/>
        <v>0</v>
      </c>
    </row>
    <row r="229" spans="1:9" x14ac:dyDescent="0.25">
      <c r="A229" s="16">
        <v>226</v>
      </c>
      <c r="B229" s="16" t="s">
        <v>5</v>
      </c>
      <c r="C229" s="16" t="s">
        <v>1597</v>
      </c>
      <c r="D229" s="16" t="s">
        <v>1698</v>
      </c>
      <c r="E229" s="16">
        <v>1828</v>
      </c>
      <c r="F229" s="16">
        <v>1294</v>
      </c>
      <c r="G229" s="38">
        <v>0</v>
      </c>
      <c r="H229" s="17">
        <f t="shared" si="6"/>
        <v>0.70787746170678334</v>
      </c>
      <c r="I229" s="17">
        <f t="shared" si="7"/>
        <v>0</v>
      </c>
    </row>
    <row r="230" spans="1:9" x14ac:dyDescent="0.25">
      <c r="A230" s="16">
        <v>227</v>
      </c>
      <c r="B230" s="16" t="s">
        <v>5</v>
      </c>
      <c r="C230" s="16" t="s">
        <v>798</v>
      </c>
      <c r="D230" s="16" t="s">
        <v>1701</v>
      </c>
      <c r="E230" s="16">
        <v>1067</v>
      </c>
      <c r="F230" s="16">
        <v>12</v>
      </c>
      <c r="G230" s="38">
        <v>0</v>
      </c>
      <c r="H230" s="17">
        <f t="shared" si="6"/>
        <v>1.1246485473289597E-2</v>
      </c>
      <c r="I230" s="17">
        <f t="shared" si="7"/>
        <v>0</v>
      </c>
    </row>
    <row r="231" spans="1:9" x14ac:dyDescent="0.25">
      <c r="A231" s="16">
        <v>228</v>
      </c>
      <c r="B231" s="16" t="s">
        <v>5</v>
      </c>
      <c r="C231" s="16" t="s">
        <v>803</v>
      </c>
      <c r="D231" s="16" t="s">
        <v>1701</v>
      </c>
      <c r="E231" s="16">
        <v>406</v>
      </c>
      <c r="F231" s="16">
        <v>12</v>
      </c>
      <c r="G231" s="38">
        <v>0</v>
      </c>
      <c r="H231" s="17">
        <f t="shared" si="6"/>
        <v>2.9556650246305417E-2</v>
      </c>
      <c r="I231" s="17">
        <f t="shared" si="7"/>
        <v>0</v>
      </c>
    </row>
    <row r="232" spans="1:9" x14ac:dyDescent="0.25">
      <c r="A232" s="24"/>
      <c r="B232" s="24"/>
      <c r="C232" s="24"/>
      <c r="D232" s="24"/>
      <c r="E232" s="24"/>
      <c r="F232" s="24"/>
      <c r="G232" s="44"/>
      <c r="H232" s="23"/>
      <c r="I232" s="24"/>
    </row>
    <row r="234" spans="1:9" x14ac:dyDescent="0.25">
      <c r="A234" s="19"/>
      <c r="B234" s="77" t="s">
        <v>1678</v>
      </c>
      <c r="C234" s="78"/>
      <c r="D234" s="78"/>
      <c r="E234" s="78"/>
      <c r="F234" s="78"/>
      <c r="G234" s="78"/>
      <c r="H234" s="78"/>
      <c r="I234" s="79"/>
    </row>
    <row r="235" spans="1:9" x14ac:dyDescent="0.25">
      <c r="A235" s="20"/>
      <c r="B235" s="80" t="s">
        <v>1680</v>
      </c>
      <c r="C235" s="80"/>
      <c r="D235" s="80"/>
      <c r="E235" s="80"/>
      <c r="F235" s="78" t="s">
        <v>1694</v>
      </c>
      <c r="G235" s="78"/>
      <c r="H235" s="78"/>
      <c r="I235" s="79"/>
    </row>
    <row r="236" spans="1:9" ht="42.75" x14ac:dyDescent="0.25">
      <c r="A236" s="20"/>
      <c r="B236" s="2" t="s">
        <v>1681</v>
      </c>
      <c r="C236" s="2" t="s">
        <v>1682</v>
      </c>
      <c r="D236" s="2" t="s">
        <v>1689</v>
      </c>
      <c r="E236" s="2" t="s">
        <v>1684</v>
      </c>
      <c r="F236" s="2" t="s">
        <v>1696</v>
      </c>
      <c r="G236" s="39" t="s">
        <v>1686</v>
      </c>
      <c r="H236" s="8" t="s">
        <v>1689</v>
      </c>
      <c r="I236" s="2" t="s">
        <v>1687</v>
      </c>
    </row>
    <row r="237" spans="1:9" x14ac:dyDescent="0.25">
      <c r="A237" s="20"/>
      <c r="B237" s="21">
        <f xml:space="preserve"> COUNTIF(H4:H232, "0%")</f>
        <v>10</v>
      </c>
      <c r="C237" s="21">
        <f xml:space="preserve"> COUNTIFS(H4:H232, "&gt;0%",H4:H232,"&lt;=20%")</f>
        <v>93</v>
      </c>
      <c r="D237" s="22">
        <f>COUNTIFS(H4:H232,"&gt; 0.2",H4:H232,"&lt;0.7")</f>
        <v>43</v>
      </c>
      <c r="E237" s="21">
        <f>COUNTIF(H4:H232,"&gt;=0.7")</f>
        <v>82</v>
      </c>
      <c r="F237" s="21">
        <f xml:space="preserve"> COUNTIF(I4:I232, "0%")</f>
        <v>140</v>
      </c>
      <c r="G237" s="32">
        <f xml:space="preserve"> COUNTIFS(I4:I232, "&gt;0%",I4:I232,"&lt;=20%")</f>
        <v>88</v>
      </c>
      <c r="H237" s="32">
        <f>COUNTIFS(I4:I232,"&gt; 0.2",I4:I232,"&lt;0.7")</f>
        <v>0</v>
      </c>
      <c r="I237" s="21">
        <f xml:space="preserve"> COUNTIF(I4:I232, "&gt;70%")</f>
        <v>0</v>
      </c>
    </row>
    <row r="238" spans="1:9" x14ac:dyDescent="0.25">
      <c r="A238" s="20"/>
      <c r="B238" s="20"/>
      <c r="C238" s="20"/>
      <c r="D238" s="20"/>
      <c r="E238" s="23"/>
      <c r="F238" s="23"/>
      <c r="G238" s="40"/>
    </row>
    <row r="239" spans="1:9" ht="24" customHeight="1" x14ac:dyDescent="0.25">
      <c r="A239" s="25"/>
      <c r="B239" s="77" t="s">
        <v>1679</v>
      </c>
      <c r="C239" s="78"/>
      <c r="D239" s="78"/>
      <c r="E239" s="78"/>
      <c r="F239" s="78"/>
      <c r="G239" s="78"/>
      <c r="H239" s="78"/>
      <c r="I239" s="79"/>
    </row>
    <row r="240" spans="1:9" x14ac:dyDescent="0.25">
      <c r="A240" s="25"/>
      <c r="B240" s="80" t="s">
        <v>1680</v>
      </c>
      <c r="C240" s="80"/>
      <c r="D240" s="80"/>
      <c r="E240" s="80"/>
      <c r="F240" s="78" t="s">
        <v>1694</v>
      </c>
      <c r="G240" s="78"/>
      <c r="H240" s="78"/>
      <c r="I240" s="79"/>
    </row>
    <row r="241" spans="1:9" ht="28.5" x14ac:dyDescent="0.25">
      <c r="A241" s="20"/>
      <c r="B241" s="2" t="s">
        <v>1688</v>
      </c>
      <c r="C241" s="2" t="s">
        <v>1695</v>
      </c>
      <c r="D241" s="2" t="s">
        <v>1689</v>
      </c>
      <c r="E241" s="2" t="s">
        <v>1684</v>
      </c>
      <c r="F241" s="2" t="s">
        <v>1690</v>
      </c>
      <c r="G241" s="39" t="s">
        <v>1686</v>
      </c>
      <c r="H241" s="8" t="s">
        <v>1689</v>
      </c>
      <c r="I241" s="2" t="s">
        <v>1684</v>
      </c>
    </row>
    <row r="242" spans="1:9" x14ac:dyDescent="0.25">
      <c r="A242" s="20"/>
      <c r="B242" s="31">
        <f xml:space="preserve"> COUNTIFS(H4:H232, "0%",D4:D232,"Công lập")</f>
        <v>0</v>
      </c>
      <c r="C242" s="21">
        <f xml:space="preserve"> COUNTIFS(H4:H232, "&gt;0%",H4:H232,"&lt;=20%",D4:D232,"Công lập")</f>
        <v>5</v>
      </c>
      <c r="D242" s="22">
        <f>COUNTIFS(H4:H232,"&gt; 0.2",H4:H232,"&lt;0.7",D4:D232,"Công lập")</f>
        <v>29</v>
      </c>
      <c r="E242" s="21">
        <f>COUNTIFS(H4:H232,"&gt;=0.7",D4:D232,"Công lập")</f>
        <v>80</v>
      </c>
      <c r="F242" s="21">
        <f xml:space="preserve"> COUNTIFS(I4:I232, "0%",D4:D232, "Công lập")</f>
        <v>40</v>
      </c>
      <c r="G242" s="41">
        <f xml:space="preserve"> COUNTIFS(I4:I232, "&gt;0%",I4:I232,"&lt;=20%",D4:D232, "Công lập")</f>
        <v>74</v>
      </c>
      <c r="H242" s="21">
        <f>COUNTIFS(I4:I232,"&gt; 0.2",I4:I232,"&lt;=0.7",D4:D232, "Công lập")</f>
        <v>0</v>
      </c>
      <c r="I242" s="21">
        <f>COUNTIFS(I4:I232,"&gt;=0.7",D4:D232,"Công lập")</f>
        <v>0</v>
      </c>
    </row>
    <row r="243" spans="1:9" x14ac:dyDescent="0.25">
      <c r="A243" s="20"/>
      <c r="B243" s="20"/>
      <c r="C243" s="20"/>
      <c r="D243" s="20"/>
      <c r="E243" s="23"/>
      <c r="F243" s="23"/>
      <c r="G243" s="40"/>
    </row>
    <row r="244" spans="1:9" x14ac:dyDescent="0.25">
      <c r="A244" s="20"/>
      <c r="B244" s="20"/>
      <c r="C244" s="20"/>
      <c r="D244" s="20"/>
      <c r="E244" s="23"/>
      <c r="F244" s="23"/>
      <c r="G244" s="40"/>
    </row>
    <row r="245" spans="1:9" x14ac:dyDescent="0.25">
      <c r="A245" s="20"/>
      <c r="B245" s="20"/>
      <c r="C245" s="20"/>
      <c r="D245" s="20"/>
      <c r="E245" s="23"/>
      <c r="F245" s="23"/>
      <c r="G245" s="40"/>
    </row>
    <row r="246" spans="1:9" x14ac:dyDescent="0.25">
      <c r="A246" s="20"/>
      <c r="B246" s="20"/>
      <c r="C246" s="20"/>
      <c r="D246" s="20"/>
      <c r="E246" s="23"/>
      <c r="F246" s="23"/>
      <c r="G246" s="40"/>
    </row>
    <row r="247" spans="1:9" x14ac:dyDescent="0.25">
      <c r="A247" s="20"/>
      <c r="B247" s="20"/>
      <c r="C247" s="20"/>
      <c r="D247" s="20"/>
      <c r="E247" s="23"/>
      <c r="F247" s="23"/>
      <c r="G247" s="40"/>
    </row>
    <row r="248" spans="1:9" x14ac:dyDescent="0.25">
      <c r="A248" s="20"/>
      <c r="B248" s="20"/>
      <c r="C248" s="20"/>
      <c r="D248" s="20"/>
      <c r="E248" s="23"/>
      <c r="F248" s="23"/>
      <c r="G248" s="40"/>
    </row>
    <row r="249" spans="1:9" x14ac:dyDescent="0.25">
      <c r="A249" s="26"/>
      <c r="B249" s="20"/>
      <c r="C249" s="20"/>
      <c r="D249" s="20"/>
      <c r="E249" s="23"/>
      <c r="F249" s="23"/>
      <c r="G249" s="40"/>
    </row>
    <row r="250" spans="1:9" x14ac:dyDescent="0.25">
      <c r="A250" s="20"/>
      <c r="B250" s="20"/>
      <c r="C250" s="20"/>
      <c r="D250" s="20"/>
      <c r="E250" s="23"/>
      <c r="F250" s="23"/>
      <c r="G250" s="40"/>
    </row>
    <row r="251" spans="1:9" x14ac:dyDescent="0.25">
      <c r="A251" s="20"/>
      <c r="B251" s="20"/>
      <c r="C251" s="20"/>
      <c r="D251" s="20"/>
      <c r="E251" s="23"/>
      <c r="F251" s="23"/>
      <c r="G251" s="40"/>
    </row>
    <row r="252" spans="1:9" x14ac:dyDescent="0.25">
      <c r="A252" s="20"/>
      <c r="B252" s="20"/>
      <c r="C252" s="20"/>
      <c r="D252" s="20"/>
      <c r="E252" s="23"/>
      <c r="F252" s="23"/>
      <c r="G252" s="40"/>
    </row>
    <row r="253" spans="1:9" x14ac:dyDescent="0.25">
      <c r="A253" s="20"/>
      <c r="B253" s="20"/>
      <c r="C253" s="20"/>
      <c r="D253" s="20"/>
      <c r="E253" s="23"/>
      <c r="F253" s="23"/>
      <c r="G253" s="40"/>
    </row>
    <row r="254" spans="1:9" x14ac:dyDescent="0.25">
      <c r="A254" s="20"/>
      <c r="B254" s="20"/>
      <c r="C254" s="20"/>
      <c r="D254" s="20"/>
      <c r="E254" s="23"/>
      <c r="F254" s="23"/>
      <c r="G254" s="40"/>
    </row>
    <row r="255" spans="1:9" x14ac:dyDescent="0.25">
      <c r="A255" s="20"/>
      <c r="B255" s="20"/>
      <c r="C255" s="20"/>
      <c r="D255" s="20"/>
      <c r="E255" s="23"/>
      <c r="F255" s="23"/>
      <c r="G255" s="40"/>
    </row>
    <row r="256" spans="1:9" x14ac:dyDescent="0.25">
      <c r="A256" s="20"/>
      <c r="B256" s="20"/>
      <c r="C256" s="20"/>
      <c r="D256" s="20"/>
      <c r="E256" s="23"/>
      <c r="F256" s="23"/>
      <c r="G256" s="40"/>
    </row>
    <row r="257" spans="1:7" x14ac:dyDescent="0.25">
      <c r="A257" s="20"/>
      <c r="B257" s="20"/>
      <c r="C257" s="20"/>
      <c r="D257" s="20"/>
      <c r="E257" s="23"/>
      <c r="F257" s="23"/>
      <c r="G257" s="40"/>
    </row>
    <row r="258" spans="1:7" x14ac:dyDescent="0.25">
      <c r="A258" s="20"/>
      <c r="B258" s="20"/>
      <c r="C258" s="20"/>
      <c r="D258" s="20"/>
      <c r="E258" s="23"/>
      <c r="F258" s="23"/>
      <c r="G258" s="40"/>
    </row>
    <row r="259" spans="1:7" x14ac:dyDescent="0.25">
      <c r="A259" s="20"/>
      <c r="B259" s="20"/>
      <c r="C259" s="20"/>
      <c r="D259" s="20"/>
      <c r="E259" s="23"/>
      <c r="F259" s="23"/>
      <c r="G259" s="40"/>
    </row>
    <row r="260" spans="1:7" x14ac:dyDescent="0.25">
      <c r="A260" s="20"/>
      <c r="B260" s="20"/>
      <c r="C260" s="20"/>
      <c r="D260" s="27"/>
      <c r="E260" s="23"/>
      <c r="F260" s="23"/>
      <c r="G260" s="40"/>
    </row>
    <row r="261" spans="1:7" x14ac:dyDescent="0.25">
      <c r="A261" s="20"/>
      <c r="B261" s="20"/>
      <c r="C261" s="20"/>
      <c r="D261" s="20"/>
      <c r="E261" s="23"/>
      <c r="F261" s="23"/>
      <c r="G261" s="40"/>
    </row>
    <row r="262" spans="1:7" x14ac:dyDescent="0.25">
      <c r="A262" s="20"/>
      <c r="B262" s="20"/>
      <c r="C262" s="20"/>
      <c r="D262" s="20"/>
      <c r="E262" s="23"/>
      <c r="F262" s="23"/>
      <c r="G262" s="40"/>
    </row>
    <row r="263" spans="1:7" x14ac:dyDescent="0.25">
      <c r="A263" s="20"/>
      <c r="B263" s="20"/>
      <c r="C263" s="20"/>
      <c r="D263" s="20"/>
      <c r="E263" s="23"/>
      <c r="F263" s="23"/>
      <c r="G263" s="40"/>
    </row>
    <row r="264" spans="1:7" x14ac:dyDescent="0.25">
      <c r="A264" s="20"/>
      <c r="B264" s="20"/>
      <c r="C264" s="20"/>
      <c r="D264" s="20"/>
      <c r="E264" s="23"/>
      <c r="F264" s="23"/>
      <c r="G264" s="40"/>
    </row>
    <row r="265" spans="1:7" x14ac:dyDescent="0.25">
      <c r="A265" s="20"/>
      <c r="B265" s="20"/>
      <c r="C265" s="20"/>
      <c r="D265" s="20"/>
      <c r="E265" s="23"/>
      <c r="F265" s="23"/>
      <c r="G265" s="40"/>
    </row>
    <row r="266" spans="1:7" x14ac:dyDescent="0.25">
      <c r="A266" s="24"/>
      <c r="B266" s="20"/>
      <c r="C266" s="20"/>
      <c r="D266" s="20"/>
      <c r="E266" s="23"/>
      <c r="F266" s="23"/>
      <c r="G266" s="40"/>
    </row>
    <row r="267" spans="1:7" x14ac:dyDescent="0.25">
      <c r="A267" s="24"/>
      <c r="B267" s="20"/>
      <c r="C267" s="20"/>
      <c r="D267" s="20"/>
      <c r="E267" s="23"/>
      <c r="F267" s="23"/>
      <c r="G267" s="40"/>
    </row>
    <row r="268" spans="1:7" x14ac:dyDescent="0.25">
      <c r="B268" s="24"/>
      <c r="C268" s="24"/>
      <c r="D268" s="24"/>
      <c r="E268" s="24"/>
      <c r="F268" s="24"/>
      <c r="G268" s="40"/>
    </row>
    <row r="269" spans="1:7" x14ac:dyDescent="0.25">
      <c r="B269" s="24"/>
      <c r="C269" s="24"/>
      <c r="D269" s="24"/>
      <c r="E269" s="24"/>
      <c r="F269" s="24"/>
      <c r="G269" s="40"/>
    </row>
  </sheetData>
  <autoFilter ref="A3:I3">
    <sortState ref="A4:I231">
      <sortCondition ref="A3"/>
    </sortState>
  </autoFilter>
  <mergeCells count="6">
    <mergeCell ref="B234:I234"/>
    <mergeCell ref="B239:I239"/>
    <mergeCell ref="B235:E235"/>
    <mergeCell ref="F235:I235"/>
    <mergeCell ref="B240:E240"/>
    <mergeCell ref="F240:I24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2" workbookViewId="0">
      <selection activeCell="H48" sqref="H48"/>
    </sheetView>
  </sheetViews>
  <sheetFormatPr defaultRowHeight="15.75" x14ac:dyDescent="0.25"/>
  <cols>
    <col min="1" max="1" width="9.140625" style="61"/>
    <col min="2" max="2" width="32" style="54" customWidth="1"/>
    <col min="3" max="3" width="43.28515625" style="64" customWidth="1"/>
    <col min="4" max="4" width="19.85546875" style="58" bestFit="1" customWidth="1"/>
    <col min="5" max="5" width="20.5703125" style="54" bestFit="1" customWidth="1"/>
    <col min="6" max="6" width="17.85546875" style="54" customWidth="1"/>
    <col min="7" max="7" width="20.85546875" style="54" customWidth="1"/>
    <col min="8" max="8" width="22.42578125" style="54" customWidth="1"/>
    <col min="9" max="16384" width="9.140625" style="18"/>
  </cols>
  <sheetData>
    <row r="1" spans="1:9" x14ac:dyDescent="0.25">
      <c r="D1" s="54"/>
    </row>
    <row r="3" spans="1:9" s="54" customFormat="1" ht="47.25" x14ac:dyDescent="0.25">
      <c r="A3" s="52" t="s">
        <v>0</v>
      </c>
      <c r="B3" s="35" t="s">
        <v>1</v>
      </c>
      <c r="C3" s="35" t="s">
        <v>2</v>
      </c>
      <c r="D3" s="35" t="s">
        <v>3</v>
      </c>
      <c r="E3" s="43" t="s">
        <v>1638</v>
      </c>
      <c r="F3" s="56" t="s">
        <v>1677</v>
      </c>
      <c r="G3" s="43" t="s">
        <v>1777</v>
      </c>
      <c r="H3" s="43" t="s">
        <v>1778</v>
      </c>
      <c r="I3" s="53"/>
    </row>
    <row r="4" spans="1:9" x14ac:dyDescent="0.25">
      <c r="A4" s="59">
        <v>1</v>
      </c>
      <c r="B4" s="59" t="s">
        <v>5</v>
      </c>
      <c r="C4" s="62" t="s">
        <v>1625</v>
      </c>
      <c r="D4" s="65" t="s">
        <v>1711</v>
      </c>
      <c r="E4" s="66" t="s">
        <v>1712</v>
      </c>
      <c r="F4" s="66" t="s">
        <v>1712</v>
      </c>
      <c r="G4" s="68">
        <f t="shared" ref="G4:G13" si="0">E4/D4</f>
        <v>6.8493150684931503E-3</v>
      </c>
      <c r="H4" s="68">
        <f t="shared" ref="H4:H13" si="1">F4/D4</f>
        <v>6.8493150684931503E-3</v>
      </c>
    </row>
    <row r="5" spans="1:9" x14ac:dyDescent="0.25">
      <c r="A5" s="59">
        <v>2</v>
      </c>
      <c r="B5" s="59" t="s">
        <v>5</v>
      </c>
      <c r="C5" s="62" t="s">
        <v>1631</v>
      </c>
      <c r="D5" s="65" t="s">
        <v>1713</v>
      </c>
      <c r="E5" s="66" t="s">
        <v>1714</v>
      </c>
      <c r="F5" s="66" t="s">
        <v>1715</v>
      </c>
      <c r="G5" s="68">
        <f t="shared" si="0"/>
        <v>1.0126582278481013E-2</v>
      </c>
      <c r="H5" s="68">
        <f t="shared" si="1"/>
        <v>0</v>
      </c>
    </row>
    <row r="6" spans="1:9" x14ac:dyDescent="0.25">
      <c r="A6" s="59">
        <v>3</v>
      </c>
      <c r="B6" s="59" t="s">
        <v>5</v>
      </c>
      <c r="C6" s="62" t="s">
        <v>1607</v>
      </c>
      <c r="D6" s="65" t="s">
        <v>1716</v>
      </c>
      <c r="E6" s="66" t="s">
        <v>1717</v>
      </c>
      <c r="F6" s="66" t="s">
        <v>1712</v>
      </c>
      <c r="G6" s="68">
        <f t="shared" si="0"/>
        <v>1.1406844106463879E-2</v>
      </c>
      <c r="H6" s="68">
        <f t="shared" si="1"/>
        <v>7.6045627376425855E-3</v>
      </c>
    </row>
    <row r="7" spans="1:9" x14ac:dyDescent="0.25">
      <c r="A7" s="59">
        <v>4</v>
      </c>
      <c r="B7" s="59" t="s">
        <v>5</v>
      </c>
      <c r="C7" s="62" t="s">
        <v>1612</v>
      </c>
      <c r="D7" s="65" t="s">
        <v>1718</v>
      </c>
      <c r="E7" s="66" t="s">
        <v>1719</v>
      </c>
      <c r="F7" s="66" t="s">
        <v>1720</v>
      </c>
      <c r="G7" s="68">
        <f t="shared" si="0"/>
        <v>8.9506172839506168E-2</v>
      </c>
      <c r="H7" s="68">
        <f t="shared" si="1"/>
        <v>3.0864197530864196E-3</v>
      </c>
    </row>
    <row r="8" spans="1:9" ht="31.5" x14ac:dyDescent="0.25">
      <c r="A8" s="59">
        <v>5</v>
      </c>
      <c r="B8" s="59" t="s">
        <v>5</v>
      </c>
      <c r="C8" s="62" t="s">
        <v>7</v>
      </c>
      <c r="D8" s="65" t="s">
        <v>1721</v>
      </c>
      <c r="E8" s="66" t="s">
        <v>1722</v>
      </c>
      <c r="F8" s="66" t="s">
        <v>1723</v>
      </c>
      <c r="G8" s="68">
        <f t="shared" si="0"/>
        <v>0.25338078291814947</v>
      </c>
      <c r="H8" s="68">
        <f t="shared" si="1"/>
        <v>4.9822064056939501E-3</v>
      </c>
    </row>
    <row r="9" spans="1:9" x14ac:dyDescent="0.25">
      <c r="A9" s="59">
        <v>6</v>
      </c>
      <c r="B9" s="59" t="s">
        <v>5</v>
      </c>
      <c r="C9" s="62" t="s">
        <v>1443</v>
      </c>
      <c r="D9" s="65" t="s">
        <v>1724</v>
      </c>
      <c r="E9" s="66" t="s">
        <v>1725</v>
      </c>
      <c r="F9" s="66" t="s">
        <v>1720</v>
      </c>
      <c r="G9" s="68">
        <f t="shared" si="0"/>
        <v>8.3663584324086306E-3</v>
      </c>
      <c r="H9" s="68">
        <f t="shared" si="1"/>
        <v>4.4033465433729633E-4</v>
      </c>
    </row>
    <row r="10" spans="1:9" x14ac:dyDescent="0.25">
      <c r="A10" s="59">
        <v>7</v>
      </c>
      <c r="B10" s="59" t="s">
        <v>5</v>
      </c>
      <c r="C10" s="62" t="s">
        <v>1608</v>
      </c>
      <c r="D10" s="65" t="s">
        <v>1726</v>
      </c>
      <c r="E10" s="66" t="s">
        <v>1727</v>
      </c>
      <c r="F10" s="66" t="s">
        <v>1715</v>
      </c>
      <c r="G10" s="68">
        <f t="shared" si="0"/>
        <v>6.3291139240506328E-3</v>
      </c>
      <c r="H10" s="68">
        <f t="shared" si="1"/>
        <v>0</v>
      </c>
    </row>
    <row r="11" spans="1:9" x14ac:dyDescent="0.25">
      <c r="A11" s="59">
        <v>8</v>
      </c>
      <c r="B11" s="59" t="s">
        <v>5</v>
      </c>
      <c r="C11" s="62" t="s">
        <v>1606</v>
      </c>
      <c r="D11" s="65" t="s">
        <v>1728</v>
      </c>
      <c r="E11" s="66" t="s">
        <v>1727</v>
      </c>
      <c r="F11" s="66" t="s">
        <v>1715</v>
      </c>
      <c r="G11" s="68">
        <f t="shared" si="0"/>
        <v>6.3451776649746192E-3</v>
      </c>
      <c r="H11" s="68">
        <f t="shared" si="1"/>
        <v>0</v>
      </c>
    </row>
    <row r="12" spans="1:9" x14ac:dyDescent="0.25">
      <c r="A12" s="59">
        <v>9</v>
      </c>
      <c r="B12" s="59" t="s">
        <v>5</v>
      </c>
      <c r="C12" s="62" t="s">
        <v>1618</v>
      </c>
      <c r="D12" s="65" t="s">
        <v>1729</v>
      </c>
      <c r="E12" s="66" t="s">
        <v>1730</v>
      </c>
      <c r="F12" s="66" t="s">
        <v>1715</v>
      </c>
      <c r="G12" s="68">
        <f t="shared" si="0"/>
        <v>1.0092514718250631E-2</v>
      </c>
      <c r="H12" s="68">
        <f t="shared" si="1"/>
        <v>0</v>
      </c>
    </row>
    <row r="13" spans="1:9" x14ac:dyDescent="0.25">
      <c r="A13" s="59">
        <v>10</v>
      </c>
      <c r="B13" s="59" t="s">
        <v>5</v>
      </c>
      <c r="C13" s="62" t="s">
        <v>1609</v>
      </c>
      <c r="D13" s="65" t="s">
        <v>1731</v>
      </c>
      <c r="E13" s="66" t="s">
        <v>1732</v>
      </c>
      <c r="F13" s="66" t="s">
        <v>1715</v>
      </c>
      <c r="G13" s="68">
        <f t="shared" si="0"/>
        <v>1.7777777777777778E-2</v>
      </c>
      <c r="H13" s="68">
        <f t="shared" si="1"/>
        <v>0</v>
      </c>
    </row>
    <row r="14" spans="1:9" x14ac:dyDescent="0.25">
      <c r="A14" s="59">
        <v>11</v>
      </c>
      <c r="B14" s="59" t="s">
        <v>5</v>
      </c>
      <c r="C14" s="62" t="s">
        <v>1626</v>
      </c>
      <c r="D14" s="65" t="s">
        <v>1715</v>
      </c>
      <c r="E14" s="66" t="s">
        <v>1715</v>
      </c>
      <c r="F14" s="66" t="s">
        <v>1715</v>
      </c>
      <c r="G14" s="68"/>
      <c r="H14" s="68"/>
    </row>
    <row r="15" spans="1:9" x14ac:dyDescent="0.25">
      <c r="A15" s="59">
        <v>12</v>
      </c>
      <c r="B15" s="59" t="s">
        <v>5</v>
      </c>
      <c r="C15" s="62" t="s">
        <v>1601</v>
      </c>
      <c r="D15" s="65" t="s">
        <v>1733</v>
      </c>
      <c r="E15" s="66" t="s">
        <v>1717</v>
      </c>
      <c r="F15" s="66" t="s">
        <v>1715</v>
      </c>
      <c r="G15" s="68">
        <f t="shared" ref="G15:G25" si="2">E15/D15</f>
        <v>8.3333333333333332E-3</v>
      </c>
      <c r="H15" s="68">
        <f t="shared" ref="H15:H25" si="3">F15/D15</f>
        <v>0</v>
      </c>
    </row>
    <row r="16" spans="1:9" ht="31.5" x14ac:dyDescent="0.25">
      <c r="A16" s="59">
        <v>13</v>
      </c>
      <c r="B16" s="59" t="s">
        <v>5</v>
      </c>
      <c r="C16" s="62" t="s">
        <v>1622</v>
      </c>
      <c r="D16" s="65" t="s">
        <v>1734</v>
      </c>
      <c r="E16" s="66" t="s">
        <v>1735</v>
      </c>
      <c r="F16" s="66" t="s">
        <v>1715</v>
      </c>
      <c r="G16" s="68">
        <f t="shared" si="2"/>
        <v>1.1261261261261261E-2</v>
      </c>
      <c r="H16" s="68">
        <f t="shared" si="3"/>
        <v>0</v>
      </c>
    </row>
    <row r="17" spans="1:8" x14ac:dyDescent="0.25">
      <c r="A17" s="59">
        <v>14</v>
      </c>
      <c r="B17" s="59" t="s">
        <v>5</v>
      </c>
      <c r="C17" s="62" t="s">
        <v>1602</v>
      </c>
      <c r="D17" s="65" t="s">
        <v>1736</v>
      </c>
      <c r="E17" s="66" t="s">
        <v>1737</v>
      </c>
      <c r="F17" s="66" t="s">
        <v>1715</v>
      </c>
      <c r="G17" s="68">
        <f t="shared" si="2"/>
        <v>0.1640625</v>
      </c>
      <c r="H17" s="68">
        <f t="shared" si="3"/>
        <v>0</v>
      </c>
    </row>
    <row r="18" spans="1:8" x14ac:dyDescent="0.25">
      <c r="A18" s="59">
        <v>15</v>
      </c>
      <c r="B18" s="59" t="s">
        <v>5</v>
      </c>
      <c r="C18" s="62" t="s">
        <v>1628</v>
      </c>
      <c r="D18" s="65" t="s">
        <v>1738</v>
      </c>
      <c r="E18" s="66" t="s">
        <v>1712</v>
      </c>
      <c r="F18" s="66" t="s">
        <v>1715</v>
      </c>
      <c r="G18" s="68">
        <f t="shared" si="2"/>
        <v>2.9806259314456036E-3</v>
      </c>
      <c r="H18" s="68">
        <f t="shared" si="3"/>
        <v>0</v>
      </c>
    </row>
    <row r="19" spans="1:8" ht="31.5" x14ac:dyDescent="0.25">
      <c r="A19" s="59">
        <v>16</v>
      </c>
      <c r="B19" s="59" t="s">
        <v>5</v>
      </c>
      <c r="C19" s="62" t="s">
        <v>1615</v>
      </c>
      <c r="D19" s="65" t="s">
        <v>1739</v>
      </c>
      <c r="E19" s="66" t="s">
        <v>1725</v>
      </c>
      <c r="F19" s="66" t="s">
        <v>1715</v>
      </c>
      <c r="G19" s="68">
        <f t="shared" si="2"/>
        <v>1.132300357568534E-2</v>
      </c>
      <c r="H19" s="68">
        <f t="shared" si="3"/>
        <v>0</v>
      </c>
    </row>
    <row r="20" spans="1:8" ht="31.5" x14ac:dyDescent="0.25">
      <c r="A20" s="59">
        <v>17</v>
      </c>
      <c r="B20" s="59" t="s">
        <v>5</v>
      </c>
      <c r="C20" s="62" t="s">
        <v>786</v>
      </c>
      <c r="D20" s="65" t="s">
        <v>1740</v>
      </c>
      <c r="E20" s="66" t="s">
        <v>1715</v>
      </c>
      <c r="F20" s="66" t="s">
        <v>1715</v>
      </c>
      <c r="G20" s="68">
        <f t="shared" si="2"/>
        <v>0</v>
      </c>
      <c r="H20" s="68">
        <f t="shared" si="3"/>
        <v>0</v>
      </c>
    </row>
    <row r="21" spans="1:8" x14ac:dyDescent="0.25">
      <c r="A21" s="59">
        <v>18</v>
      </c>
      <c r="B21" s="59" t="s">
        <v>5</v>
      </c>
      <c r="C21" s="62" t="s">
        <v>1613</v>
      </c>
      <c r="D21" s="65" t="s">
        <v>1741</v>
      </c>
      <c r="E21" s="66" t="s">
        <v>1742</v>
      </c>
      <c r="F21" s="66" t="s">
        <v>1715</v>
      </c>
      <c r="G21" s="68">
        <f t="shared" si="2"/>
        <v>1.0655737704918032E-2</v>
      </c>
      <c r="H21" s="68">
        <f t="shared" si="3"/>
        <v>0</v>
      </c>
    </row>
    <row r="22" spans="1:8" x14ac:dyDescent="0.25">
      <c r="A22" s="59">
        <v>19</v>
      </c>
      <c r="B22" s="59" t="s">
        <v>5</v>
      </c>
      <c r="C22" s="62" t="s">
        <v>1743</v>
      </c>
      <c r="D22" s="65" t="s">
        <v>1744</v>
      </c>
      <c r="E22" s="66" t="s">
        <v>1717</v>
      </c>
      <c r="F22" s="66" t="s">
        <v>1715</v>
      </c>
      <c r="G22" s="68">
        <f t="shared" si="2"/>
        <v>8.8495575221238937E-3</v>
      </c>
      <c r="H22" s="68">
        <f t="shared" si="3"/>
        <v>0</v>
      </c>
    </row>
    <row r="23" spans="1:8" ht="31.5" x14ac:dyDescent="0.25">
      <c r="A23" s="59">
        <v>20</v>
      </c>
      <c r="B23" s="59" t="s">
        <v>5</v>
      </c>
      <c r="C23" s="62" t="s">
        <v>808</v>
      </c>
      <c r="D23" s="65" t="s">
        <v>1745</v>
      </c>
      <c r="E23" s="66" t="s">
        <v>1715</v>
      </c>
      <c r="F23" s="66" t="s">
        <v>1715</v>
      </c>
      <c r="G23" s="68">
        <f t="shared" si="2"/>
        <v>0</v>
      </c>
      <c r="H23" s="68">
        <f t="shared" si="3"/>
        <v>0</v>
      </c>
    </row>
    <row r="24" spans="1:8" x14ac:dyDescent="0.25">
      <c r="A24" s="59">
        <v>21</v>
      </c>
      <c r="B24" s="59" t="s">
        <v>5</v>
      </c>
      <c r="C24" s="62" t="s">
        <v>1627</v>
      </c>
      <c r="D24" s="65" t="s">
        <v>1746</v>
      </c>
      <c r="E24" s="66" t="s">
        <v>1747</v>
      </c>
      <c r="F24" s="66" t="s">
        <v>1715</v>
      </c>
      <c r="G24" s="68">
        <f t="shared" si="2"/>
        <v>1.3100436681222707E-2</v>
      </c>
      <c r="H24" s="68">
        <f t="shared" si="3"/>
        <v>0</v>
      </c>
    </row>
    <row r="25" spans="1:8" x14ac:dyDescent="0.25">
      <c r="A25" s="59">
        <v>22</v>
      </c>
      <c r="B25" s="59" t="s">
        <v>5</v>
      </c>
      <c r="C25" s="62" t="s">
        <v>1611</v>
      </c>
      <c r="D25" s="65" t="s">
        <v>1748</v>
      </c>
      <c r="E25" s="66" t="s">
        <v>1725</v>
      </c>
      <c r="F25" s="66" t="s">
        <v>1715</v>
      </c>
      <c r="G25" s="68">
        <f t="shared" si="2"/>
        <v>1.6006739679865205E-2</v>
      </c>
      <c r="H25" s="68">
        <f t="shared" si="3"/>
        <v>0</v>
      </c>
    </row>
    <row r="26" spans="1:8" x14ac:dyDescent="0.25">
      <c r="A26" s="59">
        <v>23</v>
      </c>
      <c r="B26" s="59" t="s">
        <v>5</v>
      </c>
      <c r="C26" s="62" t="s">
        <v>1632</v>
      </c>
      <c r="D26" s="65" t="s">
        <v>1715</v>
      </c>
      <c r="E26" s="66" t="s">
        <v>1715</v>
      </c>
      <c r="F26" s="66" t="s">
        <v>1715</v>
      </c>
      <c r="G26" s="68"/>
      <c r="H26" s="68"/>
    </row>
    <row r="27" spans="1:8" x14ac:dyDescent="0.25">
      <c r="A27" s="59">
        <v>24</v>
      </c>
      <c r="B27" s="59" t="s">
        <v>5</v>
      </c>
      <c r="C27" s="62" t="s">
        <v>1610</v>
      </c>
      <c r="D27" s="65" t="s">
        <v>1749</v>
      </c>
      <c r="E27" s="66" t="s">
        <v>1750</v>
      </c>
      <c r="F27" s="66" t="s">
        <v>1715</v>
      </c>
      <c r="G27" s="68">
        <f t="shared" ref="G27:G42" si="4">E27/D27</f>
        <v>3.4482758620689655E-2</v>
      </c>
      <c r="H27" s="68">
        <f t="shared" ref="H27:H42" si="5">F27/D27</f>
        <v>0</v>
      </c>
    </row>
    <row r="28" spans="1:8" x14ac:dyDescent="0.25">
      <c r="A28" s="59">
        <v>25</v>
      </c>
      <c r="B28" s="59" t="s">
        <v>5</v>
      </c>
      <c r="C28" s="62" t="s">
        <v>1614</v>
      </c>
      <c r="D28" s="65" t="s">
        <v>1751</v>
      </c>
      <c r="E28" s="66" t="s">
        <v>1752</v>
      </c>
      <c r="F28" s="66" t="s">
        <v>1715</v>
      </c>
      <c r="G28" s="68">
        <f t="shared" si="4"/>
        <v>1.5047879616963064E-2</v>
      </c>
      <c r="H28" s="68">
        <f t="shared" si="5"/>
        <v>0</v>
      </c>
    </row>
    <row r="29" spans="1:8" x14ac:dyDescent="0.25">
      <c r="A29" s="59">
        <v>26</v>
      </c>
      <c r="B29" s="59" t="s">
        <v>5</v>
      </c>
      <c r="C29" s="62" t="s">
        <v>1621</v>
      </c>
      <c r="D29" s="65" t="s">
        <v>1753</v>
      </c>
      <c r="E29" s="66" t="s">
        <v>1715</v>
      </c>
      <c r="F29" s="66" t="s">
        <v>1715</v>
      </c>
      <c r="G29" s="68">
        <f t="shared" si="4"/>
        <v>0</v>
      </c>
      <c r="H29" s="68">
        <f t="shared" si="5"/>
        <v>0</v>
      </c>
    </row>
    <row r="30" spans="1:8" ht="31.5" x14ac:dyDescent="0.25">
      <c r="A30" s="59">
        <v>27</v>
      </c>
      <c r="B30" s="59" t="s">
        <v>5</v>
      </c>
      <c r="C30" s="62" t="s">
        <v>1603</v>
      </c>
      <c r="D30" s="65" t="s">
        <v>1754</v>
      </c>
      <c r="E30" s="66" t="s">
        <v>1755</v>
      </c>
      <c r="F30" s="66" t="s">
        <v>1715</v>
      </c>
      <c r="G30" s="68">
        <f t="shared" si="4"/>
        <v>1.3043478260869565E-2</v>
      </c>
      <c r="H30" s="68">
        <f t="shared" si="5"/>
        <v>0</v>
      </c>
    </row>
    <row r="31" spans="1:8" x14ac:dyDescent="0.25">
      <c r="A31" s="59">
        <v>28</v>
      </c>
      <c r="B31" s="59" t="s">
        <v>5</v>
      </c>
      <c r="C31" s="62" t="s">
        <v>1456</v>
      </c>
      <c r="D31" s="65" t="s">
        <v>1756</v>
      </c>
      <c r="E31" s="66" t="s">
        <v>1727</v>
      </c>
      <c r="F31" s="66" t="s">
        <v>1715</v>
      </c>
      <c r="G31" s="68">
        <f t="shared" si="4"/>
        <v>1.1467889908256881E-2</v>
      </c>
      <c r="H31" s="68">
        <f t="shared" si="5"/>
        <v>0</v>
      </c>
    </row>
    <row r="32" spans="1:8" x14ac:dyDescent="0.25">
      <c r="A32" s="59">
        <v>29</v>
      </c>
      <c r="B32" s="59" t="s">
        <v>5</v>
      </c>
      <c r="C32" s="62" t="s">
        <v>1619</v>
      </c>
      <c r="D32" s="65" t="s">
        <v>1757</v>
      </c>
      <c r="E32" s="66" t="s">
        <v>1758</v>
      </c>
      <c r="F32" s="66" t="s">
        <v>1715</v>
      </c>
      <c r="G32" s="68">
        <f t="shared" si="4"/>
        <v>4.6703296703296704E-2</v>
      </c>
      <c r="H32" s="68">
        <f t="shared" si="5"/>
        <v>0</v>
      </c>
    </row>
    <row r="33" spans="1:8" x14ac:dyDescent="0.25">
      <c r="A33" s="59">
        <v>30</v>
      </c>
      <c r="B33" s="59" t="s">
        <v>5</v>
      </c>
      <c r="C33" s="62" t="s">
        <v>1630</v>
      </c>
      <c r="D33" s="65" t="s">
        <v>1759</v>
      </c>
      <c r="E33" s="66" t="s">
        <v>1760</v>
      </c>
      <c r="F33" s="66" t="s">
        <v>1715</v>
      </c>
      <c r="G33" s="68">
        <f t="shared" si="4"/>
        <v>9.6852300242130755E-3</v>
      </c>
      <c r="H33" s="68">
        <f t="shared" si="5"/>
        <v>0</v>
      </c>
    </row>
    <row r="34" spans="1:8" x14ac:dyDescent="0.25">
      <c r="A34" s="59">
        <v>31</v>
      </c>
      <c r="B34" s="59" t="s">
        <v>5</v>
      </c>
      <c r="C34" s="62" t="s">
        <v>1616</v>
      </c>
      <c r="D34" s="65" t="s">
        <v>1761</v>
      </c>
      <c r="E34" s="66" t="s">
        <v>1762</v>
      </c>
      <c r="F34" s="66" t="s">
        <v>1715</v>
      </c>
      <c r="G34" s="68">
        <f t="shared" si="4"/>
        <v>6.7961165048543689E-3</v>
      </c>
      <c r="H34" s="68">
        <f t="shared" si="5"/>
        <v>0</v>
      </c>
    </row>
    <row r="35" spans="1:8" x14ac:dyDescent="0.25">
      <c r="A35" s="59">
        <v>32</v>
      </c>
      <c r="B35" s="59" t="s">
        <v>5</v>
      </c>
      <c r="C35" s="62" t="s">
        <v>1629</v>
      </c>
      <c r="D35" s="65" t="s">
        <v>1763</v>
      </c>
      <c r="E35" s="66" t="s">
        <v>1715</v>
      </c>
      <c r="F35" s="66" t="s">
        <v>1715</v>
      </c>
      <c r="G35" s="68">
        <f t="shared" si="4"/>
        <v>0</v>
      </c>
      <c r="H35" s="68">
        <f t="shared" si="5"/>
        <v>0</v>
      </c>
    </row>
    <row r="36" spans="1:8" x14ac:dyDescent="0.25">
      <c r="A36" s="59">
        <v>33</v>
      </c>
      <c r="B36" s="59" t="s">
        <v>5</v>
      </c>
      <c r="C36" s="62" t="s">
        <v>1617</v>
      </c>
      <c r="D36" s="65" t="s">
        <v>1764</v>
      </c>
      <c r="E36" s="66" t="s">
        <v>1765</v>
      </c>
      <c r="F36" s="66" t="s">
        <v>1715</v>
      </c>
      <c r="G36" s="68">
        <f t="shared" si="4"/>
        <v>0.29133858267716534</v>
      </c>
      <c r="H36" s="68">
        <f t="shared" si="5"/>
        <v>0</v>
      </c>
    </row>
    <row r="37" spans="1:8" x14ac:dyDescent="0.25">
      <c r="A37" s="59">
        <v>34</v>
      </c>
      <c r="B37" s="59" t="s">
        <v>5</v>
      </c>
      <c r="C37" s="62" t="s">
        <v>1605</v>
      </c>
      <c r="D37" s="65" t="s">
        <v>1766</v>
      </c>
      <c r="E37" s="66" t="s">
        <v>1758</v>
      </c>
      <c r="F37" s="66" t="s">
        <v>1715</v>
      </c>
      <c r="G37" s="68">
        <f t="shared" si="4"/>
        <v>1.2354651162790697E-2</v>
      </c>
      <c r="H37" s="68">
        <f t="shared" si="5"/>
        <v>0</v>
      </c>
    </row>
    <row r="38" spans="1:8" x14ac:dyDescent="0.25">
      <c r="A38" s="59">
        <v>35</v>
      </c>
      <c r="B38" s="59" t="s">
        <v>5</v>
      </c>
      <c r="C38" s="62" t="s">
        <v>1604</v>
      </c>
      <c r="D38" s="65" t="s">
        <v>1767</v>
      </c>
      <c r="E38" s="66" t="s">
        <v>1735</v>
      </c>
      <c r="F38" s="66" t="s">
        <v>1715</v>
      </c>
      <c r="G38" s="68">
        <f t="shared" si="4"/>
        <v>9.2764378478664197E-3</v>
      </c>
      <c r="H38" s="68">
        <f t="shared" si="5"/>
        <v>0</v>
      </c>
    </row>
    <row r="39" spans="1:8" x14ac:dyDescent="0.25">
      <c r="A39" s="59">
        <v>36</v>
      </c>
      <c r="B39" s="59" t="s">
        <v>5</v>
      </c>
      <c r="C39" s="62" t="s">
        <v>1624</v>
      </c>
      <c r="D39" s="65" t="s">
        <v>1728</v>
      </c>
      <c r="E39" s="66" t="s">
        <v>1760</v>
      </c>
      <c r="F39" s="66" t="s">
        <v>1715</v>
      </c>
      <c r="G39" s="68">
        <f t="shared" si="4"/>
        <v>1.015228426395939E-2</v>
      </c>
      <c r="H39" s="68">
        <f t="shared" si="5"/>
        <v>0</v>
      </c>
    </row>
    <row r="40" spans="1:8" x14ac:dyDescent="0.25">
      <c r="A40" s="59">
        <v>37</v>
      </c>
      <c r="B40" s="59" t="s">
        <v>5</v>
      </c>
      <c r="C40" s="62" t="s">
        <v>1623</v>
      </c>
      <c r="D40" s="65" t="s">
        <v>1768</v>
      </c>
      <c r="E40" s="66" t="s">
        <v>1769</v>
      </c>
      <c r="F40" s="66" t="s">
        <v>1715</v>
      </c>
      <c r="G40" s="68">
        <f t="shared" si="4"/>
        <v>4.214963119072708E-2</v>
      </c>
      <c r="H40" s="68">
        <f t="shared" si="5"/>
        <v>0</v>
      </c>
    </row>
    <row r="41" spans="1:8" x14ac:dyDescent="0.25">
      <c r="A41" s="59">
        <v>38</v>
      </c>
      <c r="B41" s="59" t="s">
        <v>5</v>
      </c>
      <c r="C41" s="62" t="s">
        <v>1620</v>
      </c>
      <c r="D41" s="65" t="s">
        <v>1770</v>
      </c>
      <c r="E41" s="66" t="s">
        <v>1771</v>
      </c>
      <c r="F41" s="66" t="s">
        <v>1715</v>
      </c>
      <c r="G41" s="68">
        <f t="shared" si="4"/>
        <v>1.2949640287769784E-2</v>
      </c>
      <c r="H41" s="68">
        <f t="shared" si="5"/>
        <v>0</v>
      </c>
    </row>
    <row r="42" spans="1:8" x14ac:dyDescent="0.25">
      <c r="A42" s="59">
        <v>39</v>
      </c>
      <c r="B42" s="59" t="s">
        <v>5</v>
      </c>
      <c r="C42" s="62" t="s">
        <v>1499</v>
      </c>
      <c r="D42" s="65" t="s">
        <v>1772</v>
      </c>
      <c r="E42" s="66" t="s">
        <v>1720</v>
      </c>
      <c r="F42" s="66" t="s">
        <v>1720</v>
      </c>
      <c r="G42" s="68">
        <f t="shared" si="4"/>
        <v>3.3112582781456954E-3</v>
      </c>
      <c r="H42" s="68">
        <f t="shared" si="5"/>
        <v>3.3112582781456954E-3</v>
      </c>
    </row>
    <row r="43" spans="1:8" x14ac:dyDescent="0.25">
      <c r="A43" s="60"/>
      <c r="B43" s="19"/>
      <c r="C43" s="63"/>
      <c r="D43" s="57"/>
      <c r="E43" s="19"/>
      <c r="F43" s="67"/>
      <c r="G43" s="67"/>
    </row>
    <row r="44" spans="1:8" x14ac:dyDescent="0.25">
      <c r="A44" s="60"/>
      <c r="B44" s="19"/>
      <c r="C44" s="63"/>
      <c r="D44" s="57"/>
      <c r="E44" s="19"/>
      <c r="F44" s="67"/>
      <c r="G44" s="67"/>
    </row>
    <row r="45" spans="1:8" x14ac:dyDescent="0.25">
      <c r="A45" s="77" t="s">
        <v>1678</v>
      </c>
      <c r="B45" s="78"/>
      <c r="C45" s="78"/>
      <c r="D45" s="78"/>
      <c r="E45" s="78"/>
      <c r="F45" s="78"/>
      <c r="G45" s="78"/>
      <c r="H45" s="79"/>
    </row>
    <row r="46" spans="1:8" x14ac:dyDescent="0.25">
      <c r="A46" s="77" t="s">
        <v>1691</v>
      </c>
      <c r="B46" s="78"/>
      <c r="C46" s="78"/>
      <c r="D46" s="79"/>
      <c r="E46" s="77" t="s">
        <v>1694</v>
      </c>
      <c r="F46" s="78"/>
      <c r="G46" s="78"/>
      <c r="H46" s="79"/>
    </row>
    <row r="47" spans="1:8" ht="63" x14ac:dyDescent="0.25">
      <c r="A47" s="43" t="s">
        <v>1697</v>
      </c>
      <c r="B47" s="43" t="s">
        <v>1695</v>
      </c>
      <c r="C47" s="43" t="s">
        <v>1689</v>
      </c>
      <c r="D47" s="43" t="s">
        <v>1684</v>
      </c>
      <c r="E47" s="43" t="s">
        <v>1696</v>
      </c>
      <c r="F47" s="55" t="s">
        <v>1686</v>
      </c>
      <c r="G47" s="55" t="s">
        <v>1689</v>
      </c>
      <c r="H47" s="43" t="s">
        <v>1684</v>
      </c>
    </row>
    <row r="48" spans="1:8" x14ac:dyDescent="0.25">
      <c r="A48" s="21">
        <f xml:space="preserve"> COUNTIF(G4:G42, "0%")</f>
        <v>4</v>
      </c>
      <c r="B48" s="21">
        <f xml:space="preserve"> COUNTIFS(G4:G42, "&gt;0%",G4:G42,"&lt;=20%")</f>
        <v>31</v>
      </c>
      <c r="C48" s="21">
        <f>COUNTIFS(G4:G42,"&gt; 0.2",G4:G42,"&lt;0.7")</f>
        <v>2</v>
      </c>
      <c r="D48" s="22">
        <f>COUNTIF(G4:G42,"&gt; 70%")</f>
        <v>0</v>
      </c>
      <c r="E48" s="21">
        <f xml:space="preserve"> COUNTIF(H4:H42, "0%")</f>
        <v>31</v>
      </c>
      <c r="F48" s="32">
        <f xml:space="preserve"> COUNTIFS(H4:H42,"&gt;0%",H4:H42,"&lt;=20%")</f>
        <v>6</v>
      </c>
      <c r="G48" s="32">
        <f>COUNTIFS(H4:H42,"&gt; 0.2",H4:H42,"&lt;0.7")</f>
        <v>0</v>
      </c>
      <c r="H48" s="21">
        <v>0</v>
      </c>
    </row>
    <row r="49" spans="1:7" x14ac:dyDescent="0.25">
      <c r="A49" s="60"/>
      <c r="B49" s="19"/>
      <c r="C49" s="63"/>
      <c r="D49" s="57"/>
      <c r="E49" s="19"/>
      <c r="F49" s="67"/>
      <c r="G49" s="67"/>
    </row>
    <row r="50" spans="1:7" x14ac:dyDescent="0.25">
      <c r="A50" s="60"/>
      <c r="B50" s="19"/>
      <c r="C50" s="63"/>
      <c r="D50" s="57"/>
      <c r="E50" s="19"/>
      <c r="F50" s="67"/>
      <c r="G50" s="67"/>
    </row>
    <row r="51" spans="1:7" x14ac:dyDescent="0.25">
      <c r="A51" s="60"/>
      <c r="B51" s="19"/>
      <c r="C51" s="63"/>
      <c r="D51" s="57"/>
      <c r="E51" s="19"/>
      <c r="F51" s="67"/>
      <c r="G51" s="67"/>
    </row>
    <row r="52" spans="1:7" x14ac:dyDescent="0.25">
      <c r="A52" s="60"/>
      <c r="B52" s="19"/>
      <c r="C52" s="63"/>
      <c r="D52" s="57"/>
      <c r="E52" s="19"/>
      <c r="F52" s="67"/>
      <c r="G52" s="67"/>
    </row>
    <row r="53" spans="1:7" x14ac:dyDescent="0.25">
      <c r="A53" s="60"/>
      <c r="B53" s="19"/>
      <c r="C53" s="63"/>
      <c r="D53" s="57"/>
      <c r="E53" s="19"/>
      <c r="F53" s="67"/>
      <c r="G53" s="67"/>
    </row>
    <row r="56" spans="1:7" ht="72.75" customHeight="1" x14ac:dyDescent="0.25"/>
  </sheetData>
  <autoFilter ref="A3:H3">
    <sortState ref="A4:H42">
      <sortCondition ref="A3"/>
    </sortState>
  </autoFilter>
  <mergeCells count="3">
    <mergeCell ref="E46:H46"/>
    <mergeCell ref="A46:D46"/>
    <mergeCell ref="A45:H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</vt:lpstr>
      <vt:lpstr>THCS</vt:lpstr>
      <vt:lpstr>THPT</vt:lpstr>
      <vt:lpstr>GDTX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Ngoc Minh</dc:creator>
  <cp:lastModifiedBy>Windows User</cp:lastModifiedBy>
  <dcterms:created xsi:type="dcterms:W3CDTF">2018-11-08T04:46:44Z</dcterms:created>
  <dcterms:modified xsi:type="dcterms:W3CDTF">2019-01-11T02:46:33Z</dcterms:modified>
</cp:coreProperties>
</file>